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'!$A$1:$H$121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3"/>
  <c r="D49"/>
  <c r="C49"/>
  <c r="D75"/>
  <c r="D39"/>
  <c r="D29"/>
  <c r="D23"/>
  <c r="D22" l="1"/>
  <c r="D87" s="1"/>
  <c r="D102" s="1"/>
  <c r="H38" l="1"/>
  <c r="H66"/>
  <c r="H47"/>
  <c r="H48"/>
  <c r="H41"/>
  <c r="H42"/>
  <c r="H43"/>
  <c r="H44"/>
  <c r="H45"/>
  <c r="H46"/>
  <c r="H40"/>
  <c r="H31"/>
  <c r="H32"/>
  <c r="H33"/>
  <c r="H34"/>
  <c r="H35"/>
  <c r="H36"/>
  <c r="H37"/>
  <c r="H30"/>
  <c r="H25"/>
  <c r="H26"/>
  <c r="H27"/>
  <c r="H28"/>
  <c r="H24"/>
  <c r="G65"/>
  <c r="G57"/>
  <c r="G39"/>
  <c r="G29"/>
  <c r="G23"/>
  <c r="G87" l="1"/>
  <c r="G102" s="1"/>
  <c r="G22"/>
  <c r="F57" l="1"/>
  <c r="F65"/>
  <c r="H99"/>
  <c r="H97"/>
  <c r="H95"/>
  <c r="H94"/>
  <c r="H93"/>
  <c r="H92"/>
  <c r="H91"/>
  <c r="H90"/>
  <c r="H86"/>
  <c r="H85"/>
  <c r="H84"/>
  <c r="H74"/>
  <c r="H73"/>
  <c r="H72"/>
  <c r="H71"/>
  <c r="H70"/>
  <c r="H69"/>
  <c r="H68"/>
  <c r="H67"/>
  <c r="H65" s="1"/>
  <c r="H64"/>
  <c r="H63"/>
  <c r="H62"/>
  <c r="H61"/>
  <c r="H60"/>
  <c r="H59"/>
  <c r="H58"/>
  <c r="H56"/>
  <c r="H55"/>
  <c r="H54"/>
  <c r="H53"/>
  <c r="H52"/>
  <c r="H51"/>
  <c r="H50"/>
  <c r="F39"/>
  <c r="F29"/>
  <c r="F23"/>
  <c r="H82"/>
  <c r="H81"/>
  <c r="H79"/>
  <c r="H78"/>
  <c r="H77"/>
  <c r="H76"/>
  <c r="H23" l="1"/>
  <c r="H57"/>
  <c r="H39"/>
  <c r="F87"/>
  <c r="F102" s="1"/>
  <c r="H29"/>
  <c r="H83"/>
  <c r="F22"/>
  <c r="J22" s="1"/>
  <c r="H80"/>
  <c r="H49" l="1"/>
  <c r="H75"/>
  <c r="C75" l="1"/>
  <c r="C65"/>
  <c r="C39"/>
  <c r="C29"/>
  <c r="C23"/>
  <c r="C22" l="1"/>
  <c r="C87" s="1"/>
  <c r="E83" l="1"/>
  <c r="E49"/>
  <c r="E39"/>
  <c r="E29"/>
  <c r="E23"/>
  <c r="E57"/>
  <c r="E65"/>
  <c r="E75"/>
  <c r="E80"/>
  <c r="H87" l="1"/>
  <c r="E22"/>
  <c r="H22"/>
  <c r="C102" l="1"/>
  <c r="E87" l="1"/>
  <c r="E102" s="1"/>
  <c r="H102" l="1"/>
</calcChain>
</file>

<file path=xl/sharedStrings.xml><?xml version="1.0" encoding="utf-8"?>
<sst xmlns="http://schemas.openxmlformats.org/spreadsheetml/2006/main" count="115" uniqueCount="114">
  <si>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</si>
  <si>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</si>
  <si>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</si>
  <si>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</si>
  <si>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</si>
  <si>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</si>
  <si>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</si>
  <si>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</si>
  <si>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</si>
  <si>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</si>
  <si>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</si>
  <si>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</si>
  <si>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</si>
  <si>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</si>
  <si>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</si>
  <si>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</si>
  <si>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</si>
  <si>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</si>
  <si>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</si>
  <si>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</si>
  <si>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</si>
  <si>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</si>
  <si>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</si>
  <si>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</si>
  <si>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</si>
  <si>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</si>
  <si>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</si>
  <si>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</si>
  <si>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</si>
  <si>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</si>
  <si>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</si>
  <si>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</si>
  <si>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</si>
  <si>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</si>
  <si>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</si>
  <si>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</si>
  <si>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</si>
  <si>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</si>
  <si>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</si>
  <si>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</si>
  <si>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</si>
  <si>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</si>
  <si>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</si>
  <si>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</si>
  <si>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</si>
  <si>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</si>
  <si>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</si>
  <si>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</si>
  <si>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</si>
  <si>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</si>
  <si>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</si>
  <si>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</si>
  <si>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</si>
  <si>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</si>
  <si>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</si>
  <si>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</si>
  <si>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</si>
  <si>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</si>
  <si>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</si>
  <si>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</si>
  <si>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</si>
  <si>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</si>
  <si>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</si>
  <si>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</si>
  <si>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</si>
  <si>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</si>
  <si>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</si>
  <si>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</si>
  <si>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</si>
  <si>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</si>
  <si>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</si>
  <si>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</si>
  <si>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</si>
  <si>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</si>
  <si>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</si>
  <si>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</si>
  <si>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</si>
  <si>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</si>
  <si>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</si>
  <si>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</si>
  <si>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</si>
  <si>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</si>
  <si>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</si>
  <si>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</si>
  <si>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</si>
  <si>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</si>
  <si>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</si>
  <si>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</si>
  <si>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</si>
  <si>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</si>
  <si>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</si>
  <si>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</si>
  <si>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</si>
  <si>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</si>
  <si>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</si>
  <si>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</si>
  <si>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</si>
  <si>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</si>
  <si>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Encargada de Presupuesto del CESFronT.                                                                       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</si>
  <si>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</si>
  <si>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</si>
  <si>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</si>
  <si>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Autorizado por:</t>
  </si>
  <si>
    <t xml:space="preserve">            Mayor Contador, E.R.D.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</si>
  <si>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</si>
  <si>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</si>
  <si>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</si>
  <si>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</si>
  <si>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</si>
  <si>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</si>
  <si>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4. Fecha de imputación: 31 de marzo del 2023.</t>
  </si>
  <si>
    <t>5. Fecha de registro: el día 10 de abril del 2023.</t>
  </si>
  <si>
    <t>MINISTERIO DE DEFENSA</t>
  </si>
  <si>
    <t>CUERPO ESPECIALIZADO DE SEGURIDAD FRONTERIZA TERRESTRE, (CESFronT).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</si>
</sst>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1" fillId="0" borderId="29" xfId="1" applyNumberFormat="1" applyFont="1" applyBorder="1" applyAlignment="1">
      <alignment vertical="center" wrapText="1"/>
    </xf>
    <xf numFmtId="4" fontId="0" fillId="0" borderId="25" xfId="0" applyNumberFormat="1" applyBorder="1"/>
    <xf numFmtId="4" fontId="0" fillId="0" borderId="26" xfId="0" applyNumberForma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485776</xdr:colOff>
      <xdr:row>8</xdr:row>
      <xdr:rowOff>161925</xdr:rowOff>
    </xdr:from>
    <xdr:to>
      <xdr:col>0</xdr:col>
      <xdr:colOff>2647950</xdr:colOff>
      <xdr:row>13</xdr:row>
      <xdr:rowOff>19050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838325"/>
          <a:ext cx="216217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1209675</xdr:colOff>
      <xdr:row>8</xdr:row>
      <xdr:rowOff>104775</xdr:rowOff>
    </xdr:from>
    <xdr:to>
      <xdr:col>6</xdr:col>
      <xdr:colOff>1323976</xdr:colOff>
      <xdr:row>13</xdr:row>
      <xdr:rowOff>171450</xdr:rowOff>
    </xdr:to>
    <xdr:pic>
      <xdr:nvPicPr>
        <xdr:cNvPr id="7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2175" y="1781175"/>
          <a:ext cx="1447801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U122"/>
  <sheetViews>
    <sheetView showGridLines="0" tabSelected="1" zoomScalePageLayoutView="110" workbookViewId="0">
      <selection activeCell="I18" sqref="I18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7" width="24" customWidth="1"/>
    <col min="8" max="8" width="15.42578125" customWidth="1"/>
    <col min="9" max="9" width="96.7109375" bestFit="1" customWidth="1"/>
    <col min="10" max="10" width="15.85546875" bestFit="1" customWidth="1"/>
    <col min="11" max="18" width="6" bestFit="1" customWidth="1"/>
    <col min="19" max="20" width="7" bestFit="1" customWidth="1"/>
  </cols>
  <sheetData>
    <row r="4" spans="1:9" ht="18.75">
      <c r="A4" s="75" t="s">
        <v>112</v>
      </c>
      <c r="B4" s="75"/>
      <c r="C4" s="75"/>
      <c r="D4" s="75"/>
      <c r="E4" s="75"/>
      <c r="F4" s="75"/>
      <c r="G4" s="75"/>
      <c r="H4" s="75"/>
      <c r="I4" s="1"/>
    </row>
    <row r="5" spans="1:9" ht="18.75" customHeight="1">
      <c r="A5" s="75" t="s">
        <v>113</v>
      </c>
      <c r="B5" s="75"/>
      <c r="C5" s="75"/>
      <c r="D5" s="75"/>
      <c r="E5" s="75"/>
      <c r="F5" s="75"/>
      <c r="G5" s="75"/>
      <c r="H5" s="75"/>
      <c r="I5" s="2"/>
    </row>
    <row r="6" spans="1:9" ht="18.75">
      <c r="A6" s="75" t="s">
        <v>92</v>
      </c>
      <c r="B6" s="75"/>
      <c r="C6" s="75"/>
      <c r="D6" s="75"/>
      <c r="E6" s="75"/>
      <c r="F6" s="75"/>
      <c r="G6" s="75"/>
      <c r="H6" s="75"/>
      <c r="I6" s="2"/>
    </row>
    <row r="7" spans="1:9" ht="15.75" customHeight="1">
      <c r="A7" s="76" t="s">
        <v>78</v>
      </c>
      <c r="B7" s="76"/>
      <c r="C7" s="76"/>
      <c r="D7" s="76"/>
      <c r="E7" s="76"/>
      <c r="F7" s="76"/>
      <c r="G7" s="76"/>
      <c r="H7" s="76"/>
      <c r="I7" s="2"/>
    </row>
    <row r="8" spans="1:9">
      <c r="A8" s="77" t="s">
        <v>0</v>
      </c>
      <c r="B8" s="77"/>
      <c r="C8" s="77"/>
      <c r="D8" s="77"/>
      <c r="E8" s="77"/>
      <c r="F8" s="77"/>
      <c r="G8" s="77"/>
      <c r="H8" s="77"/>
      <c r="I8" s="2"/>
    </row>
    <row r="9" spans="1:9">
      <c r="A9" s="74"/>
      <c r="B9" s="74"/>
      <c r="C9" s="74"/>
      <c r="D9" s="74"/>
      <c r="E9" s="74"/>
      <c r="F9" s="74"/>
      <c r="G9" s="74"/>
      <c r="H9" s="74"/>
      <c r="I9" s="2"/>
    </row>
    <row r="10" spans="1:9">
      <c r="A10" s="74"/>
      <c r="B10" s="74"/>
      <c r="C10" s="74"/>
      <c r="D10" s="74"/>
      <c r="E10" s="74"/>
      <c r="F10" s="74"/>
      <c r="G10" s="74"/>
      <c r="H10" s="74"/>
      <c r="I10" s="2"/>
    </row>
    <row r="11" spans="1:9">
      <c r="A11" s="74"/>
      <c r="B11" s="74"/>
      <c r="C11" s="74"/>
      <c r="D11" s="74"/>
      <c r="E11" s="74"/>
      <c r="F11" s="74"/>
      <c r="G11" s="74"/>
      <c r="H11" s="74"/>
      <c r="I11" s="2"/>
    </row>
    <row r="12" spans="1:9">
      <c r="A12" s="74"/>
      <c r="B12" s="74"/>
      <c r="C12" s="74"/>
      <c r="D12" s="74"/>
      <c r="E12" s="74"/>
      <c r="F12" s="74"/>
      <c r="G12" s="74"/>
      <c r="H12" s="74"/>
      <c r="I12" s="2"/>
    </row>
    <row r="13" spans="1:9">
      <c r="A13" s="74"/>
      <c r="B13" s="74"/>
      <c r="C13" s="74"/>
      <c r="D13" s="74"/>
      <c r="E13" s="74"/>
      <c r="F13" s="74"/>
      <c r="G13" s="74"/>
      <c r="H13" s="74"/>
      <c r="I13" s="2"/>
    </row>
    <row r="14" spans="1:9">
      <c r="A14" s="74"/>
      <c r="B14" s="74"/>
      <c r="C14" s="74"/>
      <c r="D14" s="74"/>
      <c r="E14" s="74"/>
      <c r="F14" s="74"/>
      <c r="G14" s="74"/>
      <c r="H14" s="74"/>
      <c r="I14" s="2"/>
    </row>
    <row r="15" spans="1:9">
      <c r="A15" s="74"/>
      <c r="B15" s="74"/>
      <c r="C15" s="74"/>
      <c r="D15" s="74"/>
      <c r="E15" s="74"/>
      <c r="F15" s="74"/>
      <c r="G15" s="74"/>
      <c r="H15" s="74"/>
      <c r="I15" s="2"/>
    </row>
    <row r="16" spans="1:9">
      <c r="A16" s="74"/>
      <c r="B16" s="74"/>
      <c r="C16" s="74"/>
      <c r="D16" s="74"/>
      <c r="E16" s="74"/>
      <c r="F16" s="74"/>
      <c r="G16" s="74"/>
      <c r="I16" s="2"/>
    </row>
    <row r="17" spans="1:21">
      <c r="A17" s="74"/>
      <c r="B17" s="74"/>
      <c r="C17" s="74"/>
      <c r="D17" s="74"/>
      <c r="E17" s="74"/>
      <c r="F17" s="74"/>
      <c r="G17" s="74"/>
      <c r="I17" s="2"/>
    </row>
    <row r="18" spans="1:21">
      <c r="A18" s="74"/>
      <c r="B18" s="74"/>
      <c r="C18" s="74"/>
      <c r="D18" s="74"/>
      <c r="E18" s="74"/>
      <c r="F18" s="74"/>
      <c r="G18" s="74"/>
      <c r="I18" s="2"/>
    </row>
    <row r="19" spans="1:21" ht="15" customHeight="1">
      <c r="A19" s="12"/>
      <c r="B19" s="12"/>
      <c r="C19" s="12"/>
      <c r="D19" s="12"/>
      <c r="E19" s="78" t="s">
        <v>90</v>
      </c>
      <c r="F19" s="93"/>
      <c r="G19" s="79"/>
      <c r="I19" s="2"/>
    </row>
    <row r="20" spans="1:21" ht="31.5">
      <c r="A20" s="13" t="s">
        <v>1</v>
      </c>
      <c r="B20" s="14" t="s">
        <v>79</v>
      </c>
      <c r="C20" s="6" t="s">
        <v>87</v>
      </c>
      <c r="D20" s="6" t="s">
        <v>88</v>
      </c>
      <c r="E20" s="46" t="s">
        <v>80</v>
      </c>
      <c r="F20" s="46" t="s">
        <v>93</v>
      </c>
      <c r="G20" s="46" t="s">
        <v>94</v>
      </c>
      <c r="H20" s="6" t="s">
        <v>81</v>
      </c>
      <c r="T20" s="5"/>
      <c r="U20" s="5"/>
    </row>
    <row r="21" spans="1:21" ht="16.5" thickBot="1">
      <c r="A21" s="15"/>
      <c r="B21" s="16"/>
      <c r="C21" s="57"/>
      <c r="D21" s="57"/>
      <c r="E21" s="51"/>
      <c r="F21" s="51"/>
      <c r="G21" s="51"/>
      <c r="H21" s="51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thickBot="1">
      <c r="A22" s="17" t="s">
        <v>2</v>
      </c>
      <c r="B22" s="40"/>
      <c r="C22" s="58">
        <f>+C23+C29+C39+C49+C65+C75</f>
        <v>421474336</v>
      </c>
      <c r="D22" s="58">
        <f>+D23+D29+D39+D49+D65+D75</f>
        <v>465584804</v>
      </c>
      <c r="E22" s="59">
        <f>+E23+E29+E39+E49+E65+E75</f>
        <v>28259712.540000003</v>
      </c>
      <c r="F22" s="59">
        <f>+F23+F29+F39+F49+F65+F75</f>
        <v>64563395.310000002</v>
      </c>
      <c r="G22" s="59">
        <f>+G23+G29+G39+G49+G65+G75</f>
        <v>35405347.829999998</v>
      </c>
      <c r="H22" s="59">
        <f>+H23+H29+H39+H49+H65+H75</f>
        <v>128228455.67999999</v>
      </c>
      <c r="I22" s="5"/>
      <c r="J22" s="5">
        <f>+F22-13279621.38</f>
        <v>51283773.93</v>
      </c>
      <c r="L22" s="4"/>
    </row>
    <row r="23" spans="1:21" ht="15.75" thickBot="1">
      <c r="A23" s="18" t="s">
        <v>86</v>
      </c>
      <c r="B23" s="31"/>
      <c r="C23" s="48">
        <f>+C24+C25+C26+C27+C28</f>
        <v>243605903</v>
      </c>
      <c r="D23" s="48">
        <f>+D24+D25+D26+D27+D28</f>
        <v>243605903</v>
      </c>
      <c r="E23" s="60">
        <f t="shared" ref="E23:F23" si="0">SUM(E24:E28)</f>
        <v>22514391.850000001</v>
      </c>
      <c r="F23" s="60">
        <f t="shared" si="0"/>
        <v>22533852.050000001</v>
      </c>
      <c r="G23" s="60">
        <f t="shared" ref="G23" si="1">SUM(G24:G28)</f>
        <v>22537879.030000001</v>
      </c>
      <c r="H23" s="61">
        <f>SUM(H24:H28)</f>
        <v>67586122.929999992</v>
      </c>
      <c r="J23" s="10"/>
      <c r="L23" s="4"/>
    </row>
    <row r="24" spans="1:21">
      <c r="A24" s="19" t="s">
        <v>3</v>
      </c>
      <c r="B24" s="31"/>
      <c r="C24" s="52">
        <v>210995933</v>
      </c>
      <c r="D24" s="54">
        <v>168155933</v>
      </c>
      <c r="E24" s="10">
        <v>16289009</v>
      </c>
      <c r="F24" s="52">
        <v>16304009</v>
      </c>
      <c r="G24" s="52">
        <v>16309009</v>
      </c>
      <c r="H24" s="53">
        <f>SUM(E24:G24)</f>
        <v>48902027</v>
      </c>
    </row>
    <row r="25" spans="1:21">
      <c r="A25" s="19" t="s">
        <v>4</v>
      </c>
      <c r="C25" s="52">
        <v>31356220</v>
      </c>
      <c r="D25" s="54">
        <v>74196220</v>
      </c>
      <c r="E25" s="54">
        <v>6111684.7400000002</v>
      </c>
      <c r="F25" s="52">
        <v>6116144.9400000004</v>
      </c>
      <c r="G25" s="52">
        <v>6115171.9199999999</v>
      </c>
      <c r="H25" s="53">
        <f t="shared" ref="H25:H28" si="2">SUM(E25:G25)</f>
        <v>18343001.600000001</v>
      </c>
    </row>
    <row r="26" spans="1:21" ht="18.75" customHeight="1">
      <c r="A26" s="21" t="s">
        <v>5</v>
      </c>
      <c r="C26" s="54">
        <v>0</v>
      </c>
      <c r="D26" s="54">
        <v>0</v>
      </c>
      <c r="E26" s="54">
        <v>0</v>
      </c>
      <c r="F26" s="54"/>
      <c r="G26" s="54"/>
      <c r="H26" s="53">
        <f t="shared" si="2"/>
        <v>0</v>
      </c>
    </row>
    <row r="27" spans="1:21" s="11" customFormat="1" ht="18" customHeight="1">
      <c r="A27" s="22" t="s">
        <v>6</v>
      </c>
      <c r="C27" s="54">
        <v>0</v>
      </c>
      <c r="D27" s="54">
        <v>0</v>
      </c>
      <c r="E27" s="54"/>
      <c r="F27" s="54"/>
      <c r="G27" s="54"/>
      <c r="H27" s="53">
        <f t="shared" si="2"/>
        <v>0</v>
      </c>
    </row>
    <row r="28" spans="1:21" ht="15.75" thickBot="1">
      <c r="A28" s="23" t="s">
        <v>7</v>
      </c>
      <c r="B28" s="20"/>
      <c r="C28" s="10">
        <v>1253750</v>
      </c>
      <c r="D28" s="54">
        <v>1253750</v>
      </c>
      <c r="E28" s="10">
        <v>113698.11</v>
      </c>
      <c r="F28" s="10">
        <v>113698.11</v>
      </c>
      <c r="G28" s="10">
        <v>113698.11</v>
      </c>
      <c r="H28" s="53">
        <f t="shared" si="2"/>
        <v>341094.33</v>
      </c>
    </row>
    <row r="29" spans="1:21" ht="15.75" thickBot="1">
      <c r="A29" s="18" t="s">
        <v>8</v>
      </c>
      <c r="B29" s="20"/>
      <c r="C29" s="48">
        <f>SUM(C30:C38)</f>
        <v>30324618</v>
      </c>
      <c r="D29" s="48">
        <f>SUM(D30:D38)</f>
        <v>27807962</v>
      </c>
      <c r="E29" s="72">
        <f t="shared" ref="E29:F29" si="3">SUM(E30:E38)</f>
        <v>1395323.19</v>
      </c>
      <c r="F29" s="72">
        <f t="shared" si="3"/>
        <v>2231321.79</v>
      </c>
      <c r="G29" s="72">
        <f t="shared" ref="G29" si="4">SUM(G30:G38)</f>
        <v>3258058.2199999997</v>
      </c>
      <c r="H29" s="61">
        <f>SUM(H30:H38)</f>
        <v>6884703.2000000002</v>
      </c>
      <c r="J29" s="10"/>
    </row>
    <row r="30" spans="1:21">
      <c r="A30" s="19" t="s">
        <v>9</v>
      </c>
      <c r="B30" s="20"/>
      <c r="C30" s="52">
        <v>10467005</v>
      </c>
      <c r="D30" s="54">
        <v>10467005</v>
      </c>
      <c r="E30" s="10">
        <v>719573.79</v>
      </c>
      <c r="F30" s="52">
        <v>651134.56000000006</v>
      </c>
      <c r="G30" s="52">
        <v>656232.52</v>
      </c>
      <c r="H30" s="53">
        <f>SUM(E30:G30)</f>
        <v>2026940.87</v>
      </c>
    </row>
    <row r="31" spans="1:21">
      <c r="A31" s="21" t="s">
        <v>10</v>
      </c>
      <c r="B31" s="20"/>
      <c r="C31" s="52">
        <v>200000</v>
      </c>
      <c r="D31" s="54">
        <v>200000</v>
      </c>
      <c r="E31" s="54">
        <v>0</v>
      </c>
      <c r="F31" s="52">
        <v>141747.5</v>
      </c>
      <c r="G31" s="52"/>
      <c r="H31" s="53">
        <f t="shared" ref="H31:H38" si="5">SUM(E31:G31)</f>
        <v>141747.5</v>
      </c>
    </row>
    <row r="32" spans="1:21">
      <c r="A32" s="19" t="s">
        <v>11</v>
      </c>
      <c r="B32" s="20"/>
      <c r="C32" s="52">
        <v>3604800</v>
      </c>
      <c r="D32" s="54">
        <v>3604800</v>
      </c>
      <c r="E32" s="10">
        <v>300400</v>
      </c>
      <c r="F32" s="52">
        <v>300400</v>
      </c>
      <c r="G32" s="52">
        <v>300400</v>
      </c>
      <c r="H32" s="53">
        <f t="shared" si="5"/>
        <v>901200</v>
      </c>
    </row>
    <row r="33" spans="1:10" ht="18" customHeight="1">
      <c r="A33" s="19" t="s">
        <v>12</v>
      </c>
      <c r="B33" s="20"/>
      <c r="C33" s="54">
        <v>0</v>
      </c>
      <c r="D33" s="54">
        <v>0</v>
      </c>
      <c r="E33" s="54">
        <v>0</v>
      </c>
      <c r="F33" s="54"/>
      <c r="G33" s="54"/>
      <c r="H33" s="53">
        <f t="shared" si="5"/>
        <v>0</v>
      </c>
    </row>
    <row r="34" spans="1:10">
      <c r="A34" s="19" t="s">
        <v>13</v>
      </c>
      <c r="B34" s="20"/>
      <c r="C34" s="52">
        <v>800000</v>
      </c>
      <c r="D34" s="54">
        <v>800000</v>
      </c>
      <c r="E34" s="54"/>
      <c r="F34" s="10">
        <v>49998.96</v>
      </c>
      <c r="G34" s="10">
        <v>49998.96</v>
      </c>
      <c r="H34" s="53">
        <f t="shared" si="5"/>
        <v>99997.92</v>
      </c>
    </row>
    <row r="35" spans="1:10">
      <c r="A35" s="19" t="s">
        <v>14</v>
      </c>
      <c r="B35" s="20"/>
      <c r="C35" s="52">
        <v>2464404</v>
      </c>
      <c r="D35" s="54">
        <v>2464404</v>
      </c>
      <c r="E35" s="54"/>
      <c r="F35" s="54"/>
      <c r="G35" s="54"/>
      <c r="H35" s="53">
        <f t="shared" si="5"/>
        <v>0</v>
      </c>
    </row>
    <row r="36" spans="1:10" ht="45">
      <c r="A36" s="19" t="s">
        <v>15</v>
      </c>
      <c r="B36" s="20"/>
      <c r="C36" s="52">
        <v>5500000</v>
      </c>
      <c r="D36" s="54">
        <v>5500000</v>
      </c>
      <c r="E36" s="10">
        <v>375349.4</v>
      </c>
      <c r="F36" s="52">
        <v>454406.73</v>
      </c>
      <c r="G36" s="52">
        <v>420422.73</v>
      </c>
      <c r="H36" s="53">
        <f t="shared" si="5"/>
        <v>1250178.8599999999</v>
      </c>
    </row>
    <row r="37" spans="1:10" ht="30">
      <c r="A37" s="19" t="s">
        <v>16</v>
      </c>
      <c r="B37" s="20"/>
      <c r="C37" s="52">
        <v>5300000</v>
      </c>
      <c r="D37" s="54">
        <v>4134044</v>
      </c>
      <c r="E37" s="54"/>
      <c r="F37" s="52">
        <v>180304</v>
      </c>
      <c r="G37" s="52">
        <v>1831004.01</v>
      </c>
      <c r="H37" s="53">
        <f t="shared" si="5"/>
        <v>2011308.01</v>
      </c>
    </row>
    <row r="38" spans="1:10">
      <c r="A38" s="21" t="s">
        <v>17</v>
      </c>
      <c r="B38" s="20"/>
      <c r="C38" s="98">
        <v>1988409</v>
      </c>
      <c r="D38" s="99">
        <v>637709</v>
      </c>
      <c r="E38" s="54">
        <v>0</v>
      </c>
      <c r="F38" s="99">
        <v>453330.04</v>
      </c>
      <c r="G38" s="99"/>
      <c r="H38" s="53">
        <f t="shared" si="5"/>
        <v>453330.04</v>
      </c>
    </row>
    <row r="39" spans="1:10" ht="15.75" thickBot="1">
      <c r="A39" s="18" t="s">
        <v>18</v>
      </c>
      <c r="B39" s="20"/>
      <c r="C39" s="95">
        <f t="shared" ref="C39:F39" si="6">SUM(C40:C48)</f>
        <v>141227982</v>
      </c>
      <c r="D39" s="95">
        <f t="shared" si="6"/>
        <v>185255106</v>
      </c>
      <c r="E39" s="96">
        <f t="shared" si="6"/>
        <v>4349997.5</v>
      </c>
      <c r="F39" s="96">
        <f t="shared" si="6"/>
        <v>39798221.469999999</v>
      </c>
      <c r="G39" s="96">
        <f t="shared" ref="G39" si="7">SUM(G40:G48)</f>
        <v>9484802.5800000001</v>
      </c>
      <c r="H39" s="97">
        <f>SUM(H40:H48)</f>
        <v>53633021.549999997</v>
      </c>
    </row>
    <row r="40" spans="1:10">
      <c r="A40" s="21" t="s">
        <v>19</v>
      </c>
      <c r="B40" s="20"/>
      <c r="C40" s="52">
        <v>57312203</v>
      </c>
      <c r="D40" s="54">
        <v>59612203</v>
      </c>
      <c r="E40" s="10">
        <v>4349997.5</v>
      </c>
      <c r="F40" s="10">
        <v>5635686.9800000004</v>
      </c>
      <c r="G40" s="10">
        <v>4603140.34</v>
      </c>
      <c r="H40" s="53">
        <f>SUM(E40:G40)</f>
        <v>14588824.82</v>
      </c>
    </row>
    <row r="41" spans="1:10">
      <c r="A41" s="19" t="s">
        <v>20</v>
      </c>
      <c r="B41" s="20"/>
      <c r="C41" s="52">
        <v>11979532</v>
      </c>
      <c r="D41" s="54">
        <v>28439667.34</v>
      </c>
      <c r="E41" s="54">
        <v>0</v>
      </c>
      <c r="F41" s="54">
        <v>19925448.420000002</v>
      </c>
      <c r="G41" s="54"/>
      <c r="H41" s="53">
        <f t="shared" ref="H41:H48" si="8">SUM(E41:G41)</f>
        <v>19925448.420000002</v>
      </c>
    </row>
    <row r="42" spans="1:10">
      <c r="A42" s="21" t="s">
        <v>21</v>
      </c>
      <c r="B42" s="20"/>
      <c r="C42" s="52">
        <v>2425000</v>
      </c>
      <c r="D42" s="54">
        <v>2825000</v>
      </c>
      <c r="E42" s="54">
        <v>0</v>
      </c>
      <c r="F42" s="54">
        <v>94282</v>
      </c>
      <c r="G42" s="54"/>
      <c r="H42" s="53">
        <f t="shared" si="8"/>
        <v>94282</v>
      </c>
    </row>
    <row r="43" spans="1:10">
      <c r="A43" s="19" t="s">
        <v>22</v>
      </c>
      <c r="B43" s="20"/>
      <c r="C43" s="52">
        <v>900000</v>
      </c>
      <c r="D43" s="54">
        <v>900000</v>
      </c>
      <c r="E43" s="54">
        <v>0</v>
      </c>
      <c r="F43" s="54"/>
      <c r="G43" s="54"/>
      <c r="H43" s="53">
        <f t="shared" si="8"/>
        <v>0</v>
      </c>
    </row>
    <row r="44" spans="1:10">
      <c r="A44" s="21" t="s">
        <v>23</v>
      </c>
      <c r="B44" s="20"/>
      <c r="C44" s="52">
        <v>2394685</v>
      </c>
      <c r="D44" s="54">
        <v>3394685</v>
      </c>
      <c r="E44" s="54">
        <v>0</v>
      </c>
      <c r="F44" s="54">
        <v>565692</v>
      </c>
      <c r="G44" s="54"/>
      <c r="H44" s="53">
        <f t="shared" si="8"/>
        <v>565692</v>
      </c>
    </row>
    <row r="45" spans="1:10" ht="30">
      <c r="A45" s="32" t="s">
        <v>24</v>
      </c>
      <c r="B45" s="33"/>
      <c r="C45" s="52">
        <v>5834927</v>
      </c>
      <c r="D45" s="52">
        <v>15501915.66</v>
      </c>
      <c r="E45" s="54">
        <v>0</v>
      </c>
      <c r="F45" s="54">
        <v>51384.9</v>
      </c>
      <c r="G45" s="54"/>
      <c r="H45" s="53">
        <f t="shared" si="8"/>
        <v>51384.9</v>
      </c>
      <c r="J45" s="10"/>
    </row>
    <row r="46" spans="1:10" ht="30">
      <c r="A46" s="38" t="s">
        <v>25</v>
      </c>
      <c r="B46" s="39"/>
      <c r="C46" s="52">
        <v>47214015</v>
      </c>
      <c r="D46" s="52">
        <v>55414015</v>
      </c>
      <c r="E46" s="54">
        <v>0</v>
      </c>
      <c r="F46" s="54">
        <v>8748940.5099999998</v>
      </c>
      <c r="G46" s="54">
        <v>3625000</v>
      </c>
      <c r="H46" s="53">
        <f t="shared" si="8"/>
        <v>12373940.51</v>
      </c>
      <c r="I46" s="10"/>
    </row>
    <row r="47" spans="1:10" ht="45">
      <c r="A47" s="19" t="s">
        <v>26</v>
      </c>
      <c r="B47" s="20"/>
      <c r="C47" s="54">
        <v>0</v>
      </c>
      <c r="D47" s="54">
        <v>0</v>
      </c>
      <c r="E47" s="54">
        <v>0</v>
      </c>
      <c r="F47" s="54"/>
      <c r="G47" s="54"/>
      <c r="H47" s="53">
        <f t="shared" si="8"/>
        <v>0</v>
      </c>
    </row>
    <row r="48" spans="1:10" ht="15.75" thickBot="1">
      <c r="A48" s="19" t="s">
        <v>27</v>
      </c>
      <c r="B48" s="20"/>
      <c r="C48" s="7">
        <v>13167620</v>
      </c>
      <c r="D48" s="54">
        <v>19167620</v>
      </c>
      <c r="E48" s="7">
        <v>0</v>
      </c>
      <c r="F48" s="10">
        <v>4776786.66</v>
      </c>
      <c r="G48" s="10">
        <v>1256662.24</v>
      </c>
      <c r="H48" s="53">
        <f t="shared" si="8"/>
        <v>6033448.9000000004</v>
      </c>
    </row>
    <row r="49" spans="1:8" s="9" customFormat="1" ht="15.75" thickBot="1">
      <c r="A49" s="18" t="s">
        <v>28</v>
      </c>
      <c r="B49" s="24"/>
      <c r="C49" s="63">
        <f>SUM(C50:C56)</f>
        <v>0</v>
      </c>
      <c r="D49" s="63">
        <f>SUM(D50:D56)</f>
        <v>0</v>
      </c>
      <c r="E49" s="63">
        <f>SUM(E50:E56)</f>
        <v>0</v>
      </c>
      <c r="F49" s="63"/>
      <c r="G49" s="63"/>
      <c r="H49" s="63">
        <f t="shared" ref="H49" si="9">SUM(H50:H56)</f>
        <v>0</v>
      </c>
    </row>
    <row r="50" spans="1:8" ht="30">
      <c r="A50" s="19" t="s">
        <v>29</v>
      </c>
      <c r="B50" s="20"/>
      <c r="C50" s="36"/>
      <c r="D50" s="36"/>
      <c r="E50" s="36">
        <v>0</v>
      </c>
      <c r="F50" s="36"/>
      <c r="G50" s="36"/>
      <c r="H50" s="53">
        <f t="shared" ref="H50:H74" si="10">SUM(E50:F50)</f>
        <v>0</v>
      </c>
    </row>
    <row r="51" spans="1:8" ht="30">
      <c r="A51" s="19" t="s">
        <v>30</v>
      </c>
      <c r="B51" s="20"/>
      <c r="C51" s="54"/>
      <c r="D51" s="54"/>
      <c r="E51" s="54">
        <v>0</v>
      </c>
      <c r="F51" s="54"/>
      <c r="G51" s="54"/>
      <c r="H51" s="53">
        <f t="shared" si="10"/>
        <v>0</v>
      </c>
    </row>
    <row r="52" spans="1:8" ht="30">
      <c r="A52" s="19" t="s">
        <v>31</v>
      </c>
      <c r="B52" s="20"/>
      <c r="C52" s="54"/>
      <c r="D52" s="54"/>
      <c r="E52" s="54">
        <v>0</v>
      </c>
      <c r="F52" s="54"/>
      <c r="G52" s="54"/>
      <c r="H52" s="53">
        <f t="shared" si="10"/>
        <v>0</v>
      </c>
    </row>
    <row r="53" spans="1:8" ht="30">
      <c r="A53" s="19" t="s">
        <v>32</v>
      </c>
      <c r="B53" s="20"/>
      <c r="C53" s="54"/>
      <c r="D53" s="54"/>
      <c r="E53" s="54">
        <v>0</v>
      </c>
      <c r="F53" s="54"/>
      <c r="G53" s="54"/>
      <c r="H53" s="53">
        <f t="shared" si="10"/>
        <v>0</v>
      </c>
    </row>
    <row r="54" spans="1:8" ht="30">
      <c r="A54" s="19" t="s">
        <v>33</v>
      </c>
      <c r="B54" s="20"/>
      <c r="C54" s="54"/>
      <c r="D54" s="54"/>
      <c r="E54" s="54">
        <v>0</v>
      </c>
      <c r="F54" s="54"/>
      <c r="G54" s="54"/>
      <c r="H54" s="53">
        <f t="shared" si="10"/>
        <v>0</v>
      </c>
    </row>
    <row r="55" spans="1:8" ht="30">
      <c r="A55" s="19" t="s">
        <v>34</v>
      </c>
      <c r="B55" s="20"/>
      <c r="C55" s="54"/>
      <c r="D55" s="54"/>
      <c r="E55" s="54">
        <v>0</v>
      </c>
      <c r="F55" s="54"/>
      <c r="G55" s="54"/>
      <c r="H55" s="53">
        <f t="shared" si="10"/>
        <v>0</v>
      </c>
    </row>
    <row r="56" spans="1:8" ht="30.75" thickBot="1">
      <c r="A56" s="19" t="s">
        <v>35</v>
      </c>
      <c r="B56" s="20"/>
      <c r="C56" s="62"/>
      <c r="D56" s="7"/>
      <c r="E56" s="7">
        <v>0</v>
      </c>
      <c r="F56" s="7"/>
      <c r="G56" s="7"/>
      <c r="H56" s="53">
        <f t="shared" si="10"/>
        <v>0</v>
      </c>
    </row>
    <row r="57" spans="1:8" ht="15.75" thickBot="1">
      <c r="A57" s="18" t="s">
        <v>36</v>
      </c>
      <c r="B57" s="20"/>
      <c r="C57" s="50"/>
      <c r="D57" s="63"/>
      <c r="E57" s="63">
        <f t="shared" ref="E57:H57" si="11">SUM(E58:E64)</f>
        <v>0</v>
      </c>
      <c r="F57" s="63">
        <f t="shared" si="11"/>
        <v>0</v>
      </c>
      <c r="G57" s="63">
        <f t="shared" ref="G57" si="12">SUM(G58:G64)</f>
        <v>0</v>
      </c>
      <c r="H57" s="63">
        <f t="shared" si="11"/>
        <v>0</v>
      </c>
    </row>
    <row r="58" spans="1:8" ht="30">
      <c r="A58" s="19" t="s">
        <v>37</v>
      </c>
      <c r="B58" s="20"/>
      <c r="C58" s="49"/>
      <c r="D58" s="36"/>
      <c r="E58" s="36">
        <v>0</v>
      </c>
      <c r="F58" s="36"/>
      <c r="G58" s="36"/>
      <c r="H58" s="53">
        <f t="shared" si="10"/>
        <v>0</v>
      </c>
    </row>
    <row r="59" spans="1:8" ht="30">
      <c r="A59" s="19" t="s">
        <v>38</v>
      </c>
      <c r="B59" s="20"/>
      <c r="C59" s="47"/>
      <c r="D59" s="54"/>
      <c r="E59" s="54">
        <v>0</v>
      </c>
      <c r="F59" s="54"/>
      <c r="G59" s="54"/>
      <c r="H59" s="53">
        <f t="shared" si="10"/>
        <v>0</v>
      </c>
    </row>
    <row r="60" spans="1:8" ht="30">
      <c r="A60" s="19" t="s">
        <v>39</v>
      </c>
      <c r="B60" s="20"/>
      <c r="C60" s="47"/>
      <c r="D60" s="54"/>
      <c r="E60" s="54">
        <v>0</v>
      </c>
      <c r="F60" s="54"/>
      <c r="G60" s="54"/>
      <c r="H60" s="53">
        <f t="shared" si="10"/>
        <v>0</v>
      </c>
    </row>
    <row r="61" spans="1:8" ht="30">
      <c r="A61" s="32" t="s">
        <v>40</v>
      </c>
      <c r="B61" s="33"/>
      <c r="C61" s="47"/>
      <c r="D61" s="54"/>
      <c r="E61" s="54">
        <v>0</v>
      </c>
      <c r="F61" s="54"/>
      <c r="G61" s="54"/>
      <c r="H61" s="53">
        <f t="shared" si="10"/>
        <v>0</v>
      </c>
    </row>
    <row r="62" spans="1:8" ht="30">
      <c r="A62" s="38" t="s">
        <v>41</v>
      </c>
      <c r="B62" s="39"/>
      <c r="C62" s="47"/>
      <c r="D62" s="54"/>
      <c r="E62" s="54">
        <v>0</v>
      </c>
      <c r="F62" s="54"/>
      <c r="G62" s="54"/>
      <c r="H62" s="53">
        <f t="shared" si="10"/>
        <v>0</v>
      </c>
    </row>
    <row r="63" spans="1:8" ht="30">
      <c r="A63" s="19" t="s">
        <v>42</v>
      </c>
      <c r="B63" s="20"/>
      <c r="C63" s="47"/>
      <c r="D63" s="54"/>
      <c r="E63" s="54">
        <v>0</v>
      </c>
      <c r="F63" s="54"/>
      <c r="G63" s="54"/>
      <c r="H63" s="53">
        <f t="shared" si="10"/>
        <v>0</v>
      </c>
    </row>
    <row r="64" spans="1:8" ht="30.75" thickBot="1">
      <c r="A64" s="19" t="s">
        <v>43</v>
      </c>
      <c r="B64" s="20"/>
      <c r="C64" s="62"/>
      <c r="D64" s="7"/>
      <c r="E64" s="7">
        <v>0</v>
      </c>
      <c r="F64" s="54"/>
      <c r="G64" s="54"/>
      <c r="H64" s="53">
        <f t="shared" si="10"/>
        <v>0</v>
      </c>
    </row>
    <row r="65" spans="1:11" ht="30.75" thickBot="1">
      <c r="A65" s="18" t="s">
        <v>44</v>
      </c>
      <c r="B65" s="20"/>
      <c r="C65" s="63">
        <f>SUM(C66:C74)</f>
        <v>6315833</v>
      </c>
      <c r="D65" s="63">
        <f>SUM(D66:D74)</f>
        <v>8915833</v>
      </c>
      <c r="E65" s="63">
        <f t="shared" ref="E65:H65" si="13">SUM(E66:E74)</f>
        <v>0</v>
      </c>
      <c r="F65" s="63">
        <f t="shared" si="13"/>
        <v>0</v>
      </c>
      <c r="G65" s="63">
        <f t="shared" ref="G65" si="14">SUM(G66:G74)</f>
        <v>124608</v>
      </c>
      <c r="H65" s="63">
        <f t="shared" si="13"/>
        <v>124608</v>
      </c>
      <c r="K65" s="10"/>
    </row>
    <row r="66" spans="1:11">
      <c r="A66" s="19" t="s">
        <v>45</v>
      </c>
      <c r="B66" s="20"/>
      <c r="C66" s="52">
        <v>4152615</v>
      </c>
      <c r="D66" s="54">
        <v>4152615</v>
      </c>
      <c r="E66" s="7">
        <v>0</v>
      </c>
      <c r="F66" s="7"/>
      <c r="G66" s="10">
        <v>124608</v>
      </c>
      <c r="H66" s="53">
        <f>SUM(E66:G66)</f>
        <v>124608</v>
      </c>
    </row>
    <row r="67" spans="1:11" ht="30">
      <c r="A67" s="19" t="s">
        <v>46</v>
      </c>
      <c r="B67" s="20"/>
      <c r="C67" s="54">
        <v>0</v>
      </c>
      <c r="D67" s="54">
        <v>0</v>
      </c>
      <c r="E67" s="54">
        <v>0</v>
      </c>
      <c r="F67" s="54"/>
      <c r="G67" s="54"/>
      <c r="H67" s="53">
        <f t="shared" si="10"/>
        <v>0</v>
      </c>
    </row>
    <row r="68" spans="1:11" ht="30">
      <c r="A68" s="19" t="s">
        <v>47</v>
      </c>
      <c r="B68" s="20"/>
      <c r="C68" s="54">
        <v>0</v>
      </c>
      <c r="D68" s="54">
        <v>0</v>
      </c>
      <c r="E68" s="54">
        <v>0</v>
      </c>
      <c r="F68" s="54"/>
      <c r="G68" s="54"/>
      <c r="H68" s="53">
        <f t="shared" si="10"/>
        <v>0</v>
      </c>
    </row>
    <row r="69" spans="1:11" ht="30">
      <c r="A69" s="19" t="s">
        <v>48</v>
      </c>
      <c r="B69" s="20"/>
      <c r="C69" s="54"/>
      <c r="D69" s="54"/>
      <c r="E69" s="54">
        <v>0</v>
      </c>
      <c r="F69" s="54"/>
      <c r="G69" s="54"/>
      <c r="H69" s="53">
        <f t="shared" si="10"/>
        <v>0</v>
      </c>
    </row>
    <row r="70" spans="1:11" ht="30">
      <c r="A70" s="19" t="s">
        <v>49</v>
      </c>
      <c r="B70" s="20"/>
      <c r="C70" s="52">
        <v>1445077</v>
      </c>
      <c r="D70" s="52">
        <v>4045077</v>
      </c>
      <c r="E70" s="54">
        <v>0</v>
      </c>
      <c r="F70" s="54"/>
      <c r="G70" s="54"/>
      <c r="H70" s="53">
        <f t="shared" si="10"/>
        <v>0</v>
      </c>
    </row>
    <row r="71" spans="1:11" ht="22.5" customHeight="1">
      <c r="A71" s="19" t="s">
        <v>50</v>
      </c>
      <c r="B71" s="20"/>
      <c r="C71" s="52"/>
      <c r="D71" s="52"/>
      <c r="E71" s="54">
        <v>0</v>
      </c>
      <c r="F71" s="54"/>
      <c r="G71" s="54"/>
      <c r="H71" s="53">
        <f t="shared" si="10"/>
        <v>0</v>
      </c>
    </row>
    <row r="72" spans="1:11" ht="19.5" customHeight="1">
      <c r="A72" s="19" t="s">
        <v>51</v>
      </c>
      <c r="B72" s="20"/>
      <c r="C72" s="54">
        <v>0</v>
      </c>
      <c r="D72" s="54">
        <v>0</v>
      </c>
      <c r="E72" s="54">
        <v>0</v>
      </c>
      <c r="F72" s="54"/>
      <c r="G72" s="54"/>
      <c r="H72" s="53">
        <f t="shared" si="10"/>
        <v>0</v>
      </c>
    </row>
    <row r="73" spans="1:11">
      <c r="A73" s="19" t="s">
        <v>52</v>
      </c>
      <c r="B73" s="20"/>
      <c r="C73" s="52"/>
      <c r="D73" s="94"/>
      <c r="E73" s="54">
        <v>0</v>
      </c>
      <c r="F73" s="54"/>
      <c r="G73" s="54"/>
      <c r="H73" s="53">
        <f t="shared" si="10"/>
        <v>0</v>
      </c>
    </row>
    <row r="74" spans="1:11" ht="35.25" customHeight="1" thickBot="1">
      <c r="A74" s="19" t="s">
        <v>53</v>
      </c>
      <c r="B74" s="20"/>
      <c r="C74" s="52">
        <v>718141</v>
      </c>
      <c r="D74" s="52">
        <v>718141</v>
      </c>
      <c r="E74" s="7">
        <v>0</v>
      </c>
      <c r="F74" s="7"/>
      <c r="G74" s="7"/>
      <c r="H74" s="53">
        <f t="shared" si="10"/>
        <v>0</v>
      </c>
    </row>
    <row r="75" spans="1:11" ht="15.75" thickBot="1">
      <c r="A75" s="18" t="s">
        <v>54</v>
      </c>
      <c r="B75" s="20"/>
      <c r="C75" s="63">
        <f>+C76</f>
        <v>0</v>
      </c>
      <c r="D75" s="63">
        <f>+D76</f>
        <v>0</v>
      </c>
      <c r="E75" s="63">
        <f t="shared" ref="E75" si="15">SUM(E76:E79)</f>
        <v>0</v>
      </c>
      <c r="F75" s="63"/>
      <c r="G75" s="63"/>
      <c r="H75" s="63">
        <f t="shared" ref="H75" si="16">SUM(H76:H79)</f>
        <v>0</v>
      </c>
    </row>
    <row r="76" spans="1:11">
      <c r="A76" s="19" t="s">
        <v>55</v>
      </c>
      <c r="B76" s="20"/>
      <c r="C76" s="36">
        <v>0</v>
      </c>
      <c r="D76" s="36"/>
      <c r="E76" s="36">
        <v>0</v>
      </c>
      <c r="F76" s="36"/>
      <c r="G76" s="36"/>
      <c r="H76" s="53">
        <f>SUM(E76:E76)</f>
        <v>0</v>
      </c>
    </row>
    <row r="77" spans="1:11">
      <c r="A77" s="19" t="s">
        <v>56</v>
      </c>
      <c r="B77" s="20"/>
      <c r="C77" s="47"/>
      <c r="D77" s="54"/>
      <c r="E77" s="54">
        <v>0</v>
      </c>
      <c r="F77" s="54"/>
      <c r="G77" s="54"/>
      <c r="H77" s="53">
        <f>SUM(E77:E77)</f>
        <v>0</v>
      </c>
    </row>
    <row r="78" spans="1:11">
      <c r="A78" s="42" t="s">
        <v>57</v>
      </c>
      <c r="B78" s="33"/>
      <c r="C78" s="49"/>
      <c r="D78" s="36"/>
      <c r="E78" s="36">
        <v>0</v>
      </c>
      <c r="F78" s="36"/>
      <c r="G78" s="36"/>
      <c r="H78" s="53">
        <f>SUM(E78:E78)</f>
        <v>0</v>
      </c>
      <c r="J78" s="10"/>
    </row>
    <row r="79" spans="1:11" ht="45.75" thickBot="1">
      <c r="A79" s="38" t="s">
        <v>58</v>
      </c>
      <c r="B79" s="39"/>
      <c r="C79" s="55"/>
      <c r="D79" s="41"/>
      <c r="E79" s="41">
        <v>0</v>
      </c>
      <c r="F79" s="41"/>
      <c r="G79" s="41"/>
      <c r="H79" s="53">
        <f>SUM(E79:E79)</f>
        <v>0</v>
      </c>
      <c r="K79" t="s">
        <v>91</v>
      </c>
    </row>
    <row r="80" spans="1:11" ht="30.75" thickBot="1">
      <c r="A80" s="18" t="s">
        <v>59</v>
      </c>
      <c r="B80" s="20"/>
      <c r="C80" s="50"/>
      <c r="D80" s="63"/>
      <c r="E80" s="63">
        <f t="shared" ref="E80" si="17">SUM(E81:E82)</f>
        <v>0</v>
      </c>
      <c r="F80" s="63"/>
      <c r="G80" s="63"/>
      <c r="H80" s="63">
        <f t="shared" ref="H80" si="18">SUM(H81:H82)</f>
        <v>0</v>
      </c>
    </row>
    <row r="81" spans="1:10">
      <c r="A81" s="19" t="s">
        <v>60</v>
      </c>
      <c r="B81" s="20"/>
      <c r="C81" s="49"/>
      <c r="D81" s="36"/>
      <c r="E81" s="36">
        <v>0</v>
      </c>
      <c r="F81" s="36"/>
      <c r="G81" s="36"/>
      <c r="H81" s="53">
        <f>SUM(E81:E81)</f>
        <v>0</v>
      </c>
    </row>
    <row r="82" spans="1:10" ht="30.75" thickBot="1">
      <c r="A82" s="19" t="s">
        <v>61</v>
      </c>
      <c r="B82" s="20"/>
      <c r="C82" s="62"/>
      <c r="D82" s="7"/>
      <c r="E82" s="7">
        <v>0</v>
      </c>
      <c r="F82" s="7"/>
      <c r="G82" s="7"/>
      <c r="H82" s="53">
        <f>SUM(E82:E82)</f>
        <v>0</v>
      </c>
    </row>
    <row r="83" spans="1:10" ht="15.75" thickBot="1">
      <c r="A83" s="18" t="s">
        <v>62</v>
      </c>
      <c r="B83" s="20"/>
      <c r="C83" s="50"/>
      <c r="D83" s="63"/>
      <c r="E83" s="63">
        <f t="shared" ref="E83" si="19">SUM(E84:E86)</f>
        <v>0</v>
      </c>
      <c r="F83" s="63"/>
      <c r="G83" s="63"/>
      <c r="H83" s="63">
        <f t="shared" ref="H83" si="20">SUM(H84:H86)</f>
        <v>0</v>
      </c>
    </row>
    <row r="84" spans="1:10">
      <c r="A84" s="21" t="s">
        <v>63</v>
      </c>
      <c r="B84" s="20"/>
      <c r="C84" s="49"/>
      <c r="D84" s="36"/>
      <c r="E84" s="36">
        <v>0</v>
      </c>
      <c r="F84" s="36"/>
      <c r="G84" s="36"/>
      <c r="H84" s="53">
        <f>SUM(E84:F84)</f>
        <v>0</v>
      </c>
    </row>
    <row r="85" spans="1:10">
      <c r="A85" s="21" t="s">
        <v>64</v>
      </c>
      <c r="B85" s="20"/>
      <c r="C85" s="47"/>
      <c r="D85" s="54"/>
      <c r="E85" s="54">
        <v>0</v>
      </c>
      <c r="F85" s="54"/>
      <c r="G85" s="54"/>
      <c r="H85" s="53">
        <f t="shared" ref="H85:H86" si="21">SUM(E85:F85)</f>
        <v>0</v>
      </c>
      <c r="J85" s="10"/>
    </row>
    <row r="86" spans="1:10" ht="30.75" thickBot="1">
      <c r="A86" s="19" t="s">
        <v>65</v>
      </c>
      <c r="B86" s="20"/>
      <c r="C86" s="55"/>
      <c r="D86" s="41"/>
      <c r="E86" s="41">
        <v>0</v>
      </c>
      <c r="F86" s="41"/>
      <c r="G86" s="41"/>
      <c r="H86" s="53">
        <f t="shared" si="21"/>
        <v>0</v>
      </c>
    </row>
    <row r="87" spans="1:10" ht="15.75" thickBot="1">
      <c r="A87" s="25" t="s">
        <v>66</v>
      </c>
      <c r="B87" s="26"/>
      <c r="C87" s="64">
        <f>+C22</f>
        <v>421474336</v>
      </c>
      <c r="D87" s="64">
        <f>+D22</f>
        <v>465584804</v>
      </c>
      <c r="E87" s="64">
        <f>+E23+E29+E39+E49+E65</f>
        <v>28259712.540000003</v>
      </c>
      <c r="F87" s="64">
        <f>+F23+F29+F39+F49+F65</f>
        <v>64563395.310000002</v>
      </c>
      <c r="G87" s="64">
        <f>+G23+G29+G39+G49+G65</f>
        <v>35405347.829999998</v>
      </c>
      <c r="H87" s="64">
        <f>+H23+H29+H39+H49+H65</f>
        <v>128228455.67999999</v>
      </c>
    </row>
    <row r="88" spans="1:10" ht="15.75" thickBot="1">
      <c r="A88" s="22"/>
      <c r="B88" s="20"/>
      <c r="C88" s="65"/>
      <c r="D88" s="31"/>
      <c r="E88" s="7"/>
      <c r="F88" s="7"/>
      <c r="G88" s="7"/>
      <c r="H88" s="8"/>
    </row>
    <row r="89" spans="1:10" ht="15.75" thickBot="1">
      <c r="A89" s="27" t="s">
        <v>67</v>
      </c>
      <c r="B89" s="28"/>
      <c r="C89" s="50"/>
      <c r="D89" s="66"/>
      <c r="E89" s="66">
        <v>0</v>
      </c>
      <c r="F89" s="66">
        <v>0</v>
      </c>
      <c r="G89" s="66">
        <v>0</v>
      </c>
      <c r="H89" s="71">
        <v>0</v>
      </c>
    </row>
    <row r="90" spans="1:10" ht="30">
      <c r="A90" s="18" t="s">
        <v>68</v>
      </c>
      <c r="B90" s="20"/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53">
        <f t="shared" ref="H90:H99" si="22">SUM(E90:F90)</f>
        <v>0</v>
      </c>
    </row>
    <row r="91" spans="1:10" ht="30">
      <c r="A91" s="19" t="s">
        <v>69</v>
      </c>
      <c r="B91" s="20"/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3">
        <f t="shared" si="22"/>
        <v>0</v>
      </c>
    </row>
    <row r="92" spans="1:10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53">
        <f t="shared" si="22"/>
        <v>0</v>
      </c>
    </row>
    <row r="93" spans="1:10" ht="15.75" thickBot="1">
      <c r="A93" s="18" t="s">
        <v>71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53">
        <f t="shared" si="22"/>
        <v>0</v>
      </c>
    </row>
    <row r="94" spans="1:10">
      <c r="A94" s="21" t="s">
        <v>72</v>
      </c>
      <c r="B94" s="20"/>
      <c r="C94" s="8">
        <v>0</v>
      </c>
      <c r="D94" s="8"/>
      <c r="E94" s="8">
        <v>0</v>
      </c>
      <c r="F94" s="8">
        <v>0</v>
      </c>
      <c r="G94" s="8">
        <v>0</v>
      </c>
      <c r="H94" s="53">
        <f t="shared" si="22"/>
        <v>0</v>
      </c>
    </row>
    <row r="95" spans="1:10">
      <c r="A95" s="21" t="s">
        <v>73</v>
      </c>
      <c r="C95" s="8"/>
      <c r="D95" s="56"/>
      <c r="E95" s="56">
        <v>0</v>
      </c>
      <c r="F95" s="56">
        <v>0</v>
      </c>
      <c r="G95" s="56">
        <v>0</v>
      </c>
      <c r="H95" s="53">
        <f t="shared" si="22"/>
        <v>0</v>
      </c>
    </row>
    <row r="96" spans="1:10" ht="15.75" thickBot="1">
      <c r="A96" s="21"/>
      <c r="C96" s="8">
        <v>0</v>
      </c>
      <c r="D96" s="56"/>
      <c r="E96" s="8"/>
      <c r="F96" s="8"/>
      <c r="G96" s="8"/>
      <c r="H96" s="73"/>
    </row>
    <row r="97" spans="1:14" ht="15.75" thickBot="1">
      <c r="A97" s="21"/>
      <c r="C97" s="66"/>
      <c r="D97" s="66"/>
      <c r="E97" s="8"/>
      <c r="F97" s="8"/>
      <c r="G97" s="8"/>
      <c r="H97" s="70">
        <f t="shared" si="22"/>
        <v>0</v>
      </c>
    </row>
    <row r="98" spans="1:14" ht="15.75" thickBot="1">
      <c r="A98" s="29" t="s">
        <v>74</v>
      </c>
      <c r="C98" s="66"/>
      <c r="D98" s="66"/>
      <c r="E98" s="66">
        <v>0</v>
      </c>
      <c r="F98" s="66">
        <v>0</v>
      </c>
      <c r="G98" s="66">
        <v>0</v>
      </c>
      <c r="H98" s="66">
        <v>0</v>
      </c>
    </row>
    <row r="99" spans="1:14" ht="30.75" thickBot="1">
      <c r="A99" s="19" t="s">
        <v>75</v>
      </c>
      <c r="B99" s="20"/>
      <c r="C99" s="68">
        <v>0</v>
      </c>
      <c r="D99" s="68"/>
      <c r="E99" s="68">
        <v>0</v>
      </c>
      <c r="F99" s="68">
        <v>0</v>
      </c>
      <c r="G99" s="68">
        <v>0</v>
      </c>
      <c r="H99" s="53">
        <f t="shared" si="22"/>
        <v>0</v>
      </c>
    </row>
    <row r="100" spans="1:14" ht="15.75" thickTop="1">
      <c r="A100" s="25" t="s">
        <v>76</v>
      </c>
      <c r="B100" s="26"/>
      <c r="C100" s="67">
        <v>0</v>
      </c>
      <c r="D100" s="67"/>
      <c r="E100" s="67">
        <v>0</v>
      </c>
      <c r="F100" s="67">
        <v>0</v>
      </c>
      <c r="G100" s="67">
        <v>0</v>
      </c>
      <c r="H100" s="67">
        <v>0</v>
      </c>
    </row>
    <row r="101" spans="1:14">
      <c r="A101" s="44"/>
      <c r="B101" s="33"/>
      <c r="C101" s="34"/>
      <c r="D101" s="35"/>
      <c r="E101" s="37"/>
      <c r="F101" s="37"/>
      <c r="G101" s="37"/>
      <c r="H101" s="45"/>
    </row>
    <row r="102" spans="1:14" ht="21" customHeight="1" thickBot="1">
      <c r="A102" s="43" t="s">
        <v>77</v>
      </c>
      <c r="B102" s="30"/>
      <c r="C102" s="69">
        <f t="shared" ref="C102:H102" si="23">+C87+C100</f>
        <v>421474336</v>
      </c>
      <c r="D102" s="69">
        <f t="shared" si="23"/>
        <v>465584804</v>
      </c>
      <c r="E102" s="69">
        <f t="shared" si="23"/>
        <v>28259712.540000003</v>
      </c>
      <c r="F102" s="69">
        <f t="shared" si="23"/>
        <v>64563395.310000002</v>
      </c>
      <c r="G102" s="69">
        <f t="shared" ref="G102" si="24">+G87+G100</f>
        <v>35405347.829999998</v>
      </c>
      <c r="H102" s="69">
        <f t="shared" si="23"/>
        <v>128228455.67999999</v>
      </c>
      <c r="J102" s="10"/>
    </row>
    <row r="103" spans="1:14" ht="15.75" thickTop="1">
      <c r="A103" s="9" t="s">
        <v>82</v>
      </c>
      <c r="G103" s="10"/>
    </row>
    <row r="104" spans="1:14">
      <c r="A104" s="2" t="s">
        <v>83</v>
      </c>
    </row>
    <row r="105" spans="1:14">
      <c r="A105" s="2" t="s">
        <v>84</v>
      </c>
    </row>
    <row r="106" spans="1:14">
      <c r="A106" s="2" t="s">
        <v>85</v>
      </c>
    </row>
    <row r="107" spans="1:14">
      <c r="A107" s="2" t="s">
        <v>110</v>
      </c>
    </row>
    <row r="108" spans="1:14">
      <c r="A108" s="2" t="s">
        <v>111</v>
      </c>
    </row>
    <row r="109" spans="1:14">
      <c r="A109" s="2" t="s">
        <v>89</v>
      </c>
    </row>
    <row r="110" spans="1:14">
      <c r="A110" s="2"/>
    </row>
    <row r="112" spans="1:14" ht="30" customHeight="1">
      <c r="A112" s="80" t="s">
        <v>95</v>
      </c>
      <c r="B112" s="87" t="s">
        <v>104</v>
      </c>
      <c r="C112" s="87"/>
      <c r="D112" s="87"/>
      <c r="E112" s="87"/>
      <c r="F112" s="81" t="s">
        <v>109</v>
      </c>
      <c r="G112" s="81"/>
      <c r="H112" s="81"/>
      <c r="I112" s="87"/>
      <c r="J112" s="87"/>
      <c r="K112" s="87"/>
      <c r="L112" s="87"/>
      <c r="M112" s="87"/>
      <c r="N112" s="87"/>
    </row>
    <row r="113" spans="1:14">
      <c r="A113" s="82" t="s">
        <v>96</v>
      </c>
      <c r="B113" s="90" t="s">
        <v>97</v>
      </c>
      <c r="C113" s="90"/>
      <c r="D113" s="90"/>
      <c r="E113" s="90"/>
      <c r="F113" s="83" t="s">
        <v>96</v>
      </c>
      <c r="G113" s="83"/>
      <c r="H113" s="83"/>
      <c r="I113" s="90"/>
      <c r="J113" s="90"/>
      <c r="K113" s="90"/>
      <c r="L113" s="90"/>
      <c r="M113" s="90"/>
      <c r="N113" s="90"/>
    </row>
    <row r="114" spans="1:14" ht="15" customHeight="1">
      <c r="A114" s="82" t="s">
        <v>98</v>
      </c>
      <c r="B114" s="91" t="s">
        <v>105</v>
      </c>
      <c r="C114" s="91"/>
      <c r="D114" s="91"/>
      <c r="E114" s="91"/>
      <c r="F114" s="92" t="s">
        <v>106</v>
      </c>
      <c r="G114" s="92"/>
      <c r="H114" s="92"/>
      <c r="I114" s="91"/>
      <c r="J114" s="91"/>
      <c r="K114" s="91"/>
      <c r="L114" s="91"/>
      <c r="M114" s="91"/>
      <c r="N114" s="91"/>
    </row>
    <row r="115" spans="1:14" ht="15" customHeight="1">
      <c r="A115" s="84" t="s">
        <v>99</v>
      </c>
      <c r="B115" s="91" t="s">
        <v>107</v>
      </c>
      <c r="C115" s="91"/>
      <c r="D115" s="91"/>
      <c r="E115" s="91"/>
      <c r="F115" s="83" t="s">
        <v>108</v>
      </c>
      <c r="G115" s="83"/>
      <c r="H115" s="83"/>
      <c r="I115" s="91"/>
      <c r="J115" s="91"/>
      <c r="K115" s="91"/>
      <c r="L115" s="91"/>
      <c r="M115" s="91"/>
      <c r="N115" s="91"/>
    </row>
    <row r="116" spans="1:14">
      <c r="A116" s="85"/>
      <c r="B116" s="86"/>
    </row>
    <row r="117" spans="1:14">
      <c r="G117" s="74"/>
    </row>
    <row r="118" spans="1:14">
      <c r="D118" s="88" t="s">
        <v>100</v>
      </c>
      <c r="E118" s="89"/>
    </row>
    <row r="119" spans="1:14">
      <c r="B119" s="88"/>
      <c r="C119" s="88"/>
      <c r="D119" s="74" t="s">
        <v>103</v>
      </c>
      <c r="E119" s="89"/>
      <c r="F119" s="88"/>
      <c r="G119" s="88"/>
      <c r="H119" s="88"/>
      <c r="I119" s="88"/>
      <c r="J119" s="88"/>
      <c r="K119" s="88"/>
      <c r="L119" s="88"/>
      <c r="M119" s="88"/>
      <c r="N119" s="88"/>
    </row>
    <row r="120" spans="1:14">
      <c r="B120" s="89"/>
      <c r="C120" s="89"/>
      <c r="D120" s="89" t="s">
        <v>101</v>
      </c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>
      <c r="B121" s="89"/>
      <c r="C121" s="89"/>
      <c r="D121" s="89" t="s">
        <v>102</v>
      </c>
      <c r="G121" s="89"/>
      <c r="H121" s="89"/>
      <c r="I121" s="89"/>
      <c r="J121" s="89"/>
      <c r="K121" s="89"/>
      <c r="L121" s="89"/>
      <c r="M121" s="89"/>
      <c r="N121" s="89"/>
    </row>
    <row r="122" spans="1:14">
      <c r="B122" s="89"/>
      <c r="C122" s="89"/>
      <c r="G122" s="89"/>
      <c r="H122" s="89"/>
      <c r="I122" s="89"/>
      <c r="J122" s="89"/>
      <c r="K122" s="89"/>
      <c r="L122" s="89"/>
      <c r="M122" s="89"/>
      <c r="N122" s="89"/>
    </row>
  </sheetData>
  <mergeCells count="10">
    <mergeCell ref="F112:H112"/>
    <mergeCell ref="E19:G19"/>
    <mergeCell ref="A4:H4"/>
    <mergeCell ref="A5:H5"/>
    <mergeCell ref="A6:H6"/>
    <mergeCell ref="A7:H7"/>
    <mergeCell ref="A8:H8"/>
    <mergeCell ref="F113:H113"/>
    <mergeCell ref="F114:H114"/>
    <mergeCell ref="F115:H115"/>
  </mergeCells>
  <printOptions horizontalCentered="1"/>
  <pageMargins left="0" right="0" top="0.19685039370078741" bottom="0.19685039370078741" header="0.31496062992125984" footer="0.31496062992125984"/>
  <pageSetup scale="72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2023-04-10T19:13:37Z</cp:lastPrinted>
  <dcterms:created xsi:type="dcterms:W3CDTF">2018-04-17T18:57:16Z</dcterms:created>
  <dcterms:modified xsi:type="dcterms:W3CDTF">2023-04-10T20:06:51Z</dcterms:modified>
</cp:coreProperties>
</file>