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Plantilla Ejecución " sheetId="3" r:id="rId1"/>
  </sheets>
  <definedNames>
    <definedName name="_xlnm.Print_Area" localSheetId="0">'Plantilla Ejecución '!$A$1:$Q$113</definedName>
    <definedName name="_xlnm.Print_Titles" localSheetId="0">'Plantilla Ejecución '!$1:$13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7" i="3"/>
  <c r="P31"/>
  <c r="P57"/>
  <c r="P15"/>
  <c r="Q15"/>
  <c r="Q16"/>
  <c r="Q17"/>
  <c r="Q18"/>
  <c r="Q19"/>
  <c r="Q20"/>
  <c r="Q21"/>
  <c r="Q22"/>
  <c r="Q23"/>
  <c r="Q24"/>
  <c r="Q25"/>
  <c r="Q26"/>
  <c r="Q27"/>
  <c r="Q28"/>
  <c r="Q29"/>
  <c r="Q30"/>
  <c r="Q40"/>
  <c r="Q31"/>
  <c r="Q32"/>
  <c r="Q33"/>
  <c r="Q34"/>
  <c r="Q35"/>
  <c r="Q36"/>
  <c r="Q37"/>
  <c r="Q38"/>
  <c r="Q66"/>
  <c r="Q65"/>
  <c r="Q62"/>
  <c r="Q59"/>
  <c r="Q58"/>
  <c r="P21"/>
  <c r="P41"/>
  <c r="P49"/>
  <c r="P67"/>
  <c r="Q78"/>
  <c r="Q77"/>
  <c r="Q76"/>
  <c r="Q74"/>
  <c r="Q73"/>
  <c r="Q71"/>
  <c r="Q70"/>
  <c r="Q69"/>
  <c r="Q68"/>
  <c r="Q64"/>
  <c r="Q63"/>
  <c r="Q61"/>
  <c r="Q60"/>
  <c r="Q56"/>
  <c r="Q55"/>
  <c r="Q54"/>
  <c r="Q53"/>
  <c r="Q52"/>
  <c r="Q51"/>
  <c r="Q50"/>
  <c r="Q48"/>
  <c r="Q47"/>
  <c r="Q46"/>
  <c r="Q45"/>
  <c r="Q44"/>
  <c r="Q43"/>
  <c r="Q42"/>
  <c r="O41"/>
  <c r="Q39"/>
  <c r="O57"/>
  <c r="M57"/>
  <c r="N57"/>
  <c r="L57"/>
  <c r="O31"/>
  <c r="O21"/>
  <c r="O15"/>
  <c r="O49"/>
  <c r="O67"/>
  <c r="N41"/>
  <c r="N15"/>
  <c r="N21"/>
  <c r="N31"/>
  <c r="N49"/>
  <c r="N67"/>
  <c r="L67"/>
  <c r="M67"/>
  <c r="J49"/>
  <c r="K49"/>
  <c r="L49"/>
  <c r="M49"/>
  <c r="K41"/>
  <c r="L41"/>
  <c r="M41"/>
  <c r="M31"/>
  <c r="M21"/>
  <c r="M15"/>
  <c r="K15"/>
  <c r="P94" l="1"/>
  <c r="P14" s="1"/>
  <c r="Q14" s="1"/>
  <c r="Q75"/>
  <c r="Q67"/>
  <c r="Q49"/>
  <c r="Q41"/>
  <c r="O94"/>
  <c r="N94"/>
  <c r="N79" s="1"/>
  <c r="M94"/>
  <c r="L31"/>
  <c r="L21"/>
  <c r="L15"/>
  <c r="K57"/>
  <c r="K67"/>
  <c r="K31"/>
  <c r="K21"/>
  <c r="J57"/>
  <c r="J67"/>
  <c r="J41"/>
  <c r="J31"/>
  <c r="J21"/>
  <c r="J15"/>
  <c r="Q91"/>
  <c r="Q89"/>
  <c r="Q88"/>
  <c r="Q87"/>
  <c r="Q86"/>
  <c r="Q85"/>
  <c r="Q84"/>
  <c r="Q83"/>
  <c r="Q82"/>
  <c r="E75"/>
  <c r="E72"/>
  <c r="Q72" s="1"/>
  <c r="I67"/>
  <c r="H67"/>
  <c r="G67"/>
  <c r="F67"/>
  <c r="E67"/>
  <c r="D67"/>
  <c r="C67"/>
  <c r="I57"/>
  <c r="H57"/>
  <c r="G57"/>
  <c r="F57"/>
  <c r="E57"/>
  <c r="D57"/>
  <c r="C57"/>
  <c r="I49"/>
  <c r="H49"/>
  <c r="G49"/>
  <c r="F49"/>
  <c r="E49"/>
  <c r="I41"/>
  <c r="H41"/>
  <c r="G41"/>
  <c r="F41"/>
  <c r="E41"/>
  <c r="D41"/>
  <c r="C41"/>
  <c r="I31"/>
  <c r="H31"/>
  <c r="G31"/>
  <c r="F31"/>
  <c r="E31"/>
  <c r="D31"/>
  <c r="C31"/>
  <c r="I21"/>
  <c r="H21"/>
  <c r="G21"/>
  <c r="F21"/>
  <c r="E21"/>
  <c r="D21"/>
  <c r="C21"/>
  <c r="I15"/>
  <c r="H15"/>
  <c r="G15"/>
  <c r="F15"/>
  <c r="E15"/>
  <c r="D15"/>
  <c r="C15"/>
  <c r="P79" l="1"/>
  <c r="C14"/>
  <c r="C79" s="1"/>
  <c r="C94" s="1"/>
  <c r="E79"/>
  <c r="E94" s="1"/>
  <c r="G79"/>
  <c r="G94" s="1"/>
  <c r="I79"/>
  <c r="I94" s="1"/>
  <c r="F14"/>
  <c r="O79"/>
  <c r="O14"/>
  <c r="N14"/>
  <c r="H14"/>
  <c r="E14"/>
  <c r="G14"/>
  <c r="I14"/>
  <c r="D14"/>
  <c r="D79" s="1"/>
  <c r="D94" s="1"/>
  <c r="F79"/>
  <c r="F94" s="1"/>
  <c r="H79"/>
  <c r="H94" s="1"/>
  <c r="M14"/>
  <c r="M79"/>
  <c r="L94"/>
  <c r="L79" s="1"/>
  <c r="K79"/>
  <c r="K94" s="1"/>
  <c r="K14"/>
  <c r="J79"/>
  <c r="J94" s="1"/>
  <c r="J14"/>
  <c r="Q79" l="1"/>
  <c r="Q94" s="1"/>
  <c r="L14"/>
</calcChain>
</file>

<file path=xl/sharedStrings.xml><?xml version="1.0" encoding="utf-8"?>
<sst xmlns="http://schemas.openxmlformats.org/spreadsheetml/2006/main" count="120" uniqueCount="120">
  <si>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</si>
  <si>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</si>
  <si>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</si>
  <si>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</si>
  <si>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</si>
  <si>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</si>
  <si>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</si>
  <si>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</si>
  <si>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</si>
  <si>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</si>
  <si>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</si>
  <si>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</si>
  <si>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</si>
  <si>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</si>
  <si>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</si>
  <si>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</si>
  <si>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</si>
  <si>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</si>
  <si>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</si>
  <si>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</si>
  <si>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</si>
  <si>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</si>
  <si>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</si>
  <si>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</si>
  <si>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</si>
  <si>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</si>
  <si>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</si>
  <si>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</si>
  <si>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</si>
  <si>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</si>
  <si>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</si>
  <si>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</si>
  <si>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</si>
  <si>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</si>
  <si>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</si>
  <si>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</si>
  <si>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</si>
  <si>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</si>
  <si>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</si>
  <si>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</si>
  <si>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</si>
  <si>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</si>
  <si>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</si>
  <si>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</si>
  <si>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</si>
  <si>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</si>
  <si>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</si>
  <si>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</si>
  <si>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</si>
  <si>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</si>
  <si>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</si>
  <si>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</si>
  <si>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</si>
  <si>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</si>
  <si>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</si>
  <si>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</si>
  <si>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</si>
  <si>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</si>
  <si>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</si>
  <si>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</si>
  <si>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</si>
  <si>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</si>
  <si>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</si>
  <si>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</si>
  <si>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</si>
  <si>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</si>
  <si>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</si>
  <si>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</si>
  <si>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</si>
  <si>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</si>
  <si>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</si>
  <si>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</si>
  <si>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</si>
  <si>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</si>
  <si>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</si>
  <si>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</si>
  <si>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</si>
  <si>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</si>
  <si>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</si>
  <si>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</si>
  <si>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</si>
  <si>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</si>
  <si>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</si>
  <si>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</si>
  <si>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</si>
  <si>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</si>
  <si>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</si>
  <si>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</si>
  <si>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</si>
  <si>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</si>
  <si>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</si>
  <si>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</si>
  <si>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2023</t>
  </si>
  <si>
    <t>Febrero</t>
  </si>
  <si>
    <t>Marzo</t>
  </si>
  <si>
    <t>Lic. RAMÓN  R. REYNOSO AMADOR,</t>
  </si>
  <si>
    <t>Sud-Director Financiero del CESFronT</t>
  </si>
  <si>
    <t>Auditor Interno</t>
  </si>
  <si>
    <t>MINISTERIO DE DEFENSA</t>
  </si>
  <si>
    <t>CUERPO ESPECIALIZADO DE SEGURIDAD FRONTERIZA TERRESTRE, (CESFronT).</t>
  </si>
  <si>
    <t>Abril</t>
  </si>
  <si>
    <t xml:space="preserve">                     Autorizado por:</t>
  </si>
  <si>
    <t>Mayo</t>
  </si>
  <si>
    <t>Junio</t>
  </si>
  <si>
    <t>Julio</t>
  </si>
  <si>
    <t>4. Fecha de imputación: 31 de julio del 2023.</t>
  </si>
  <si>
    <t>5. Fecha de registro: el día 01 de agosto del 2023.</t>
  </si>
  <si>
    <t>Agosto</t>
  </si>
  <si>
    <t xml:space="preserve"> Encargado de Presupuesto del CESFronT.                                                                       </t>
  </si>
  <si>
    <t>Septiembre</t>
  </si>
  <si>
    <t>Mayor Contador FARD.,</t>
  </si>
  <si>
    <t>Octubre</t>
  </si>
  <si>
    <t>Noviembre</t>
  </si>
  <si>
    <t xml:space="preserve">LICDA. TAMARAH GARCIA DIAZ </t>
  </si>
  <si>
    <t>Diciembre</t>
  </si>
  <si>
    <t xml:space="preserve"> Mayor Contador, E.R.D.</t>
  </si>
  <si>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Lic. JOHANNY CUEVAS GUERRERO,</t>
    </r>
  </si>
  <si>
    <t>Revisado por:</t>
  </si>
  <si>
    <t>preparado por :</t>
  </si>
  <si>
    <t>Capitan de Fragata Contadora, ARD.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</si>
</sst>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2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0" fillId="0" borderId="1" xfId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1" fillId="0" borderId="20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1" fillId="0" borderId="24" xfId="0" applyNumberFormat="1" applyFont="1" applyBorder="1" applyAlignment="1">
      <alignment vertical="center"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4" fontId="0" fillId="0" borderId="0" xfId="1" applyNumberFormat="1" applyFont="1" applyAlignment="1">
      <alignment vertical="center" wrapText="1"/>
    </xf>
    <xf numFmtId="43" fontId="1" fillId="0" borderId="27" xfId="1" applyFont="1" applyBorder="1" applyAlignment="1">
      <alignment vertical="center" wrapText="1"/>
    </xf>
    <xf numFmtId="4" fontId="1" fillId="0" borderId="28" xfId="0" applyNumberFormat="1" applyFont="1" applyBorder="1" applyAlignment="1">
      <alignment vertical="center" wrapText="1"/>
    </xf>
    <xf numFmtId="4" fontId="0" fillId="0" borderId="25" xfId="0" applyNumberFormat="1" applyBorder="1"/>
    <xf numFmtId="4" fontId="1" fillId="0" borderId="29" xfId="0" applyNumberFormat="1" applyFont="1" applyBorder="1" applyAlignment="1">
      <alignment vertical="center" wrapText="1"/>
    </xf>
    <xf numFmtId="4" fontId="0" fillId="0" borderId="2" xfId="0" applyNumberFormat="1" applyBorder="1"/>
    <xf numFmtId="4" fontId="0" fillId="0" borderId="28" xfId="0" applyNumberFormat="1" applyBorder="1"/>
    <xf numFmtId="0" fontId="0" fillId="0" borderId="1" xfId="0" applyBorder="1"/>
    <xf numFmtId="4" fontId="0" fillId="0" borderId="30" xfId="0" applyNumberFormat="1" applyBorder="1"/>
    <xf numFmtId="4" fontId="0" fillId="0" borderId="30" xfId="0" applyNumberFormat="1" applyBorder="1" applyAlignment="1">
      <alignment vertical="center" wrapText="1"/>
    </xf>
    <xf numFmtId="4" fontId="0" fillId="0" borderId="31" xfId="0" applyNumberFormat="1" applyBorder="1" applyAlignment="1">
      <alignment vertical="center" wrapText="1"/>
    </xf>
    <xf numFmtId="4" fontId="0" fillId="0" borderId="20" xfId="0" applyNumberFormat="1" applyBorder="1" applyAlignment="1">
      <alignment vertical="center" wrapText="1"/>
    </xf>
    <xf numFmtId="4" fontId="1" fillId="0" borderId="33" xfId="0" applyNumberFormat="1" applyFont="1" applyBorder="1" applyAlignment="1">
      <alignment vertical="center" wrapText="1"/>
    </xf>
    <xf numFmtId="4" fontId="0" fillId="0" borderId="18" xfId="0" applyNumberFormat="1" applyBorder="1" applyAlignment="1">
      <alignment vertical="center" wrapText="1"/>
    </xf>
    <xf numFmtId="4" fontId="0" fillId="0" borderId="21" xfId="0" applyNumberFormat="1" applyBorder="1" applyAlignment="1">
      <alignment vertical="center" wrapText="1"/>
    </xf>
    <xf numFmtId="4" fontId="0" fillId="0" borderId="24" xfId="0" applyNumberFormat="1" applyBorder="1"/>
    <xf numFmtId="4" fontId="0" fillId="0" borderId="33" xfId="0" applyNumberFormat="1" applyBorder="1"/>
    <xf numFmtId="4" fontId="0" fillId="0" borderId="32" xfId="0" applyNumberFormat="1" applyBorder="1" applyAlignment="1">
      <alignment vertical="center" wrapText="1"/>
    </xf>
    <xf numFmtId="0" fontId="1" fillId="0" borderId="0" xfId="0" applyFont="1" applyBorder="1"/>
    <xf numFmtId="4" fontId="1" fillId="0" borderId="32" xfId="0" applyNumberFormat="1" applyFont="1" applyBorder="1" applyAlignment="1">
      <alignment vertical="center" wrapText="1"/>
    </xf>
    <xf numFmtId="0" fontId="0" fillId="0" borderId="0" xfId="0" applyBorder="1"/>
    <xf numFmtId="164" fontId="1" fillId="2" borderId="34" xfId="0" applyNumberFormat="1" applyFont="1" applyFill="1" applyBorder="1" applyAlignment="1">
      <alignment horizontal="center" vertical="center" wrapText="1"/>
    </xf>
    <xf numFmtId="4" fontId="1" fillId="2" borderId="33" xfId="0" applyNumberFormat="1" applyFont="1" applyFill="1" applyBorder="1" applyAlignment="1">
      <alignment horizontal="center" vertical="center" wrapText="1"/>
    </xf>
    <xf numFmtId="4" fontId="1" fillId="2" borderId="32" xfId="0" applyNumberFormat="1" applyFont="1" applyFill="1" applyBorder="1" applyAlignment="1">
      <alignment horizontal="center" vertical="center" wrapText="1"/>
    </xf>
    <xf numFmtId="0" fontId="0" fillId="0" borderId="8" xfId="0" applyBorder="1"/>
    <xf numFmtId="4" fontId="0" fillId="0" borderId="32" xfId="0" applyNumberFormat="1" applyBorder="1"/>
    <xf numFmtId="4" fontId="0" fillId="0" borderId="35" xfId="0" applyNumberFormat="1" applyBorder="1"/>
    <xf numFmtId="4" fontId="1" fillId="0" borderId="24" xfId="1" applyNumberFormat="1" applyFont="1" applyBorder="1" applyAlignment="1">
      <alignment vertical="center" wrapText="1"/>
    </xf>
    <xf numFmtId="43" fontId="0" fillId="0" borderId="25" xfId="1" applyFont="1" applyBorder="1"/>
    <xf numFmtId="4" fontId="0" fillId="0" borderId="25" xfId="0" applyNumberFormat="1" applyBorder="1" applyAlignment="1">
      <alignment vertical="center" wrapText="1"/>
    </xf>
    <xf numFmtId="4" fontId="0" fillId="0" borderId="36" xfId="0" applyNumberFormat="1" applyBorder="1"/>
    <xf numFmtId="43" fontId="1" fillId="0" borderId="37" xfId="1" applyFont="1" applyBorder="1" applyAlignment="1">
      <alignment vertical="center" wrapText="1"/>
    </xf>
    <xf numFmtId="4" fontId="1" fillId="0" borderId="38" xfId="1" applyNumberFormat="1" applyFont="1" applyBorder="1" applyAlignment="1">
      <alignment vertical="center" wrapText="1"/>
    </xf>
    <xf numFmtId="4" fontId="0" fillId="0" borderId="5" xfId="0" applyNumberFormat="1" applyBorder="1"/>
    <xf numFmtId="4" fontId="0" fillId="0" borderId="7" xfId="0" applyNumberFormat="1" applyBorder="1"/>
    <xf numFmtId="4" fontId="1" fillId="0" borderId="39" xfId="0" applyNumberFormat="1" applyFont="1" applyBorder="1" applyAlignment="1">
      <alignment vertical="center" wrapText="1"/>
    </xf>
    <xf numFmtId="4" fontId="1" fillId="0" borderId="30" xfId="0" applyNumberFormat="1" applyFont="1" applyBorder="1" applyAlignment="1">
      <alignment vertical="center" wrapText="1"/>
    </xf>
    <xf numFmtId="4" fontId="1" fillId="0" borderId="36" xfId="0" applyNumberFormat="1" applyFont="1" applyBorder="1" applyAlignment="1">
      <alignment vertical="center" wrapText="1"/>
    </xf>
    <xf numFmtId="4" fontId="1" fillId="0" borderId="40" xfId="0" applyNumberFormat="1" applyFont="1" applyBorder="1" applyAlignment="1">
      <alignment vertical="center" wrapText="1"/>
    </xf>
    <xf numFmtId="4" fontId="1" fillId="0" borderId="41" xfId="1" applyNumberFormat="1" applyFont="1" applyBorder="1" applyAlignment="1">
      <alignment vertical="center" wrapText="1"/>
    </xf>
    <xf numFmtId="4" fontId="1" fillId="0" borderId="32" xfId="1" applyNumberFormat="1" applyFont="1" applyBorder="1" applyAlignment="1">
      <alignment vertical="center" wrapText="1"/>
    </xf>
    <xf numFmtId="43" fontId="1" fillId="0" borderId="42" xfId="1" applyFont="1" applyBorder="1" applyAlignment="1">
      <alignment vertical="center" wrapText="1"/>
    </xf>
    <xf numFmtId="4" fontId="1" fillId="0" borderId="42" xfId="0" applyNumberFormat="1" applyFont="1" applyBorder="1" applyAlignment="1">
      <alignment vertical="center" wrapText="1"/>
    </xf>
    <xf numFmtId="4" fontId="1" fillId="0" borderId="43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4" fontId="0" fillId="0" borderId="44" xfId="0" applyNumberFormat="1" applyBorder="1"/>
    <xf numFmtId="0" fontId="0" fillId="0" borderId="0" xfId="0" applyAlignment="1">
      <alignment horizontal="center"/>
    </xf>
    <xf numFmtId="4" fontId="1" fillId="0" borderId="19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4" fontId="0" fillId="0" borderId="19" xfId="1" applyNumberFormat="1" applyFont="1" applyBorder="1"/>
    <xf numFmtId="4" fontId="1" fillId="0" borderId="1" xfId="0" applyNumberFormat="1" applyFont="1" applyBorder="1" applyAlignment="1">
      <alignment vertical="center" wrapText="1"/>
    </xf>
    <xf numFmtId="43" fontId="1" fillId="0" borderId="24" xfId="1" applyFont="1" applyBorder="1" applyAlignment="1">
      <alignment horizontal="left" vertical="center" wrapText="1"/>
    </xf>
    <xf numFmtId="4" fontId="1" fillId="0" borderId="42" xfId="1" applyNumberFormat="1" applyFont="1" applyBorder="1" applyAlignment="1">
      <alignment vertical="center" wrapText="1"/>
    </xf>
    <xf numFmtId="0" fontId="0" fillId="0" borderId="25" xfId="0" applyBorder="1"/>
    <xf numFmtId="4" fontId="0" fillId="0" borderId="7" xfId="0" applyNumberFormat="1" applyBorder="1" applyAlignment="1">
      <alignment vertical="center" wrapText="1"/>
    </xf>
    <xf numFmtId="4" fontId="0" fillId="0" borderId="11" xfId="0" applyNumberFormat="1" applyBorder="1" applyAlignment="1">
      <alignment vertical="center" wrapText="1"/>
    </xf>
    <xf numFmtId="4" fontId="1" fillId="2" borderId="24" xfId="0" applyNumberFormat="1" applyFont="1" applyFill="1" applyBorder="1" applyAlignment="1">
      <alignment horizontal="center" vertical="center" wrapText="1"/>
    </xf>
    <xf numFmtId="43" fontId="1" fillId="0" borderId="33" xfId="1" applyFont="1" applyBorder="1" applyAlignment="1">
      <alignment horizontal="left" vertical="center" wrapText="1"/>
    </xf>
    <xf numFmtId="4" fontId="0" fillId="0" borderId="17" xfId="1" applyNumberFormat="1" applyFont="1" applyBorder="1"/>
    <xf numFmtId="4" fontId="0" fillId="0" borderId="12" xfId="0" applyNumberFormat="1" applyBorder="1"/>
    <xf numFmtId="4" fontId="1" fillId="0" borderId="33" xfId="0" applyNumberFormat="1" applyFont="1" applyBorder="1"/>
    <xf numFmtId="4" fontId="0" fillId="0" borderId="45" xfId="1" applyNumberFormat="1" applyFont="1" applyBorder="1"/>
    <xf numFmtId="4" fontId="0" fillId="0" borderId="33" xfId="1" applyNumberFormat="1" applyFont="1" applyBorder="1"/>
    <xf numFmtId="4" fontId="0" fillId="0" borderId="46" xfId="1" applyNumberFormat="1" applyFont="1" applyBorder="1"/>
    <xf numFmtId="4" fontId="1" fillId="2" borderId="12" xfId="0" applyNumberFormat="1" applyFont="1" applyFill="1" applyBorder="1" applyAlignment="1">
      <alignment vertical="center" wrapText="1"/>
    </xf>
    <xf numFmtId="4" fontId="0" fillId="0" borderId="17" xfId="0" applyNumberFormat="1" applyBorder="1"/>
    <xf numFmtId="43" fontId="1" fillId="0" borderId="1" xfId="1" applyFont="1" applyBorder="1" applyAlignment="1">
      <alignment horizontal="left" vertical="center" wrapText="1"/>
    </xf>
    <xf numFmtId="4" fontId="1" fillId="0" borderId="1" xfId="1" applyNumberFormat="1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0" fontId="1" fillId="0" borderId="0" xfId="0" applyFont="1" applyBorder="1" applyAlignment="1">
      <alignment horizontal="center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vertical="center" wrapText="1"/>
    </xf>
    <xf numFmtId="43" fontId="5" fillId="0" borderId="1" xfId="1" applyFont="1" applyBorder="1"/>
    <xf numFmtId="0" fontId="5" fillId="0" borderId="1" xfId="0" applyFont="1" applyBorder="1"/>
    <xf numFmtId="4" fontId="5" fillId="0" borderId="1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0" xfId="0" applyNumberFormat="1" applyFont="1" applyFill="1" applyBorder="1" applyAlignment="1">
      <alignment wrapText="1"/>
    </xf>
    <xf numFmtId="0" fontId="0" fillId="0" borderId="0" xfId="0" applyFill="1" applyBorder="1" applyAlignment="1">
      <alignment vertical="center"/>
    </xf>
    <xf numFmtId="4" fontId="6" fillId="0" borderId="1" xfId="0" applyNumberFormat="1" applyFont="1" applyBorder="1"/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/>
    <xf numFmtId="4" fontId="4" fillId="0" borderId="38" xfId="1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" fontId="0" fillId="0" borderId="33" xfId="0" applyNumberFormat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419101</xdr:colOff>
      <xdr:row>0</xdr:row>
      <xdr:rowOff>163286</xdr:rowOff>
    </xdr:from>
    <xdr:to>
      <xdr:col>0</xdr:col>
      <xdr:colOff>2400300</xdr:colOff>
      <xdr:row>4</xdr:row>
      <xdr:rowOff>113738</xdr:rowOff>
    </xdr:to>
    <xdr:pic>
      <xdr:nvPicPr>
        <xdr:cNvPr id="5" name="4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1" y="163286"/>
          <a:ext cx="1981199" cy="7124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636542</xdr:colOff>
      <xdr:row>0</xdr:row>
      <xdr:rowOff>176893</xdr:rowOff>
    </xdr:from>
    <xdr:to>
      <xdr:col>8</xdr:col>
      <xdr:colOff>497152</xdr:colOff>
      <xdr:row>4</xdr:row>
      <xdr:rowOff>136071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154863" y="176893"/>
          <a:ext cx="1180503" cy="72117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AD113"/>
  <sheetViews>
    <sheetView showGridLines="0" tabSelected="1" topLeftCell="A69" zoomScale="70" zoomScaleNormal="70" zoomScalePageLayoutView="110" workbookViewId="0">
      <selection sqref="A1:Q112"/>
    </sheetView>
  </sheetViews>
  <sheetFormatPr baseColWidth="10" defaultColWidth="9.140625" defaultRowHeight="15"/>
  <cols>
    <col min="1" max="1" width="40" customWidth="1"/>
    <col min="2" max="2" width="13.28515625" customWidth="1"/>
    <col min="3" max="3" width="22.7109375" customWidth="1"/>
    <col min="4" max="4" width="22.140625" customWidth="1"/>
    <col min="5" max="5" width="19.85546875" customWidth="1"/>
    <col min="6" max="6" width="20" customWidth="1"/>
    <col min="7" max="8" width="19.7109375" bestFit="1" customWidth="1"/>
    <col min="9" max="9" width="19.28515625" bestFit="1" customWidth="1"/>
    <col min="10" max="10" width="19" customWidth="1"/>
    <col min="11" max="11" width="18.7109375" customWidth="1"/>
    <col min="12" max="12" width="19.85546875" customWidth="1"/>
    <col min="13" max="13" width="19.28515625" customWidth="1"/>
    <col min="14" max="14" width="19.140625" customWidth="1"/>
    <col min="15" max="16" width="19.28515625" customWidth="1"/>
    <col min="17" max="17" width="22" customWidth="1"/>
    <col min="18" max="18" width="96.7109375" bestFit="1" customWidth="1"/>
    <col min="19" max="19" width="15.85546875" bestFit="1" customWidth="1"/>
    <col min="20" max="27" width="6" bestFit="1" customWidth="1"/>
    <col min="28" max="29" width="7" bestFit="1" customWidth="1"/>
  </cols>
  <sheetData>
    <row r="6" spans="1:30" ht="18.75">
      <c r="A6" s="156" t="s">
        <v>98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"/>
    </row>
    <row r="7" spans="1:30" ht="18.75" customHeight="1">
      <c r="A7" s="156" t="s">
        <v>99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2"/>
    </row>
    <row r="8" spans="1:30" ht="18.75">
      <c r="A8" s="156" t="s">
        <v>92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2"/>
    </row>
    <row r="9" spans="1:30" ht="15.75" customHeight="1">
      <c r="A9" s="160" t="s">
        <v>78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2"/>
    </row>
    <row r="10" spans="1:30">
      <c r="A10" s="161" t="s">
        <v>0</v>
      </c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2"/>
    </row>
    <row r="11" spans="1:30" ht="15" customHeight="1">
      <c r="A11" s="11"/>
      <c r="B11" s="11"/>
      <c r="C11" s="11"/>
      <c r="D11" s="11"/>
      <c r="E11" s="157" t="s">
        <v>90</v>
      </c>
      <c r="F11" s="158"/>
      <c r="G11" s="158"/>
      <c r="H11" s="158"/>
      <c r="I11" s="158"/>
      <c r="J11" s="158"/>
      <c r="K11" s="159"/>
      <c r="L11" s="118"/>
      <c r="M11" s="141"/>
      <c r="N11" s="141"/>
      <c r="O11" s="141"/>
      <c r="P11" s="141"/>
      <c r="R11" s="2"/>
    </row>
    <row r="12" spans="1:30" ht="15" customHeight="1">
      <c r="A12" s="147"/>
      <c r="B12" s="147"/>
      <c r="C12" s="147"/>
      <c r="D12" s="147"/>
      <c r="E12" s="148"/>
      <c r="F12" s="141"/>
      <c r="G12" s="141"/>
      <c r="H12" s="141"/>
      <c r="I12" s="141"/>
      <c r="J12" s="141"/>
      <c r="K12" s="149"/>
      <c r="L12" s="118"/>
      <c r="M12" s="141"/>
      <c r="N12" s="141"/>
      <c r="O12" s="141"/>
      <c r="P12" s="141"/>
      <c r="R12" s="2"/>
    </row>
    <row r="13" spans="1:30" ht="32.25" thickBot="1">
      <c r="A13" s="12" t="s">
        <v>1</v>
      </c>
      <c r="B13" s="13" t="s">
        <v>79</v>
      </c>
      <c r="C13" s="5" t="s">
        <v>87</v>
      </c>
      <c r="D13" s="5" t="s">
        <v>88</v>
      </c>
      <c r="E13" s="43" t="s">
        <v>80</v>
      </c>
      <c r="F13" s="43" t="s">
        <v>93</v>
      </c>
      <c r="G13" s="43" t="s">
        <v>94</v>
      </c>
      <c r="H13" s="43" t="s">
        <v>100</v>
      </c>
      <c r="I13" s="43" t="s">
        <v>102</v>
      </c>
      <c r="J13" s="43" t="s">
        <v>103</v>
      </c>
      <c r="K13" s="43" t="s">
        <v>104</v>
      </c>
      <c r="L13" s="117" t="s">
        <v>107</v>
      </c>
      <c r="M13" s="5" t="s">
        <v>109</v>
      </c>
      <c r="N13" s="5" t="s">
        <v>111</v>
      </c>
      <c r="O13" s="5" t="s">
        <v>112</v>
      </c>
      <c r="P13" s="5" t="s">
        <v>114</v>
      </c>
      <c r="Q13" s="5" t="s">
        <v>81</v>
      </c>
      <c r="AC13" s="4"/>
      <c r="AD13" s="4"/>
    </row>
    <row r="14" spans="1:30" ht="15.75" thickBot="1">
      <c r="A14" s="15" t="s">
        <v>2</v>
      </c>
      <c r="B14" s="37"/>
      <c r="C14" s="52">
        <f t="shared" ref="C14:H14" si="0">+C15+C21+C31+C41+C57+C67</f>
        <v>421474336</v>
      </c>
      <c r="D14" s="52">
        <f t="shared" si="0"/>
        <v>465584804</v>
      </c>
      <c r="E14" s="53">
        <f t="shared" si="0"/>
        <v>28259712.540000003</v>
      </c>
      <c r="F14" s="53">
        <f t="shared" si="0"/>
        <v>64563395.310000002</v>
      </c>
      <c r="G14" s="53">
        <f t="shared" si="0"/>
        <v>35405347.829999998</v>
      </c>
      <c r="H14" s="53">
        <f t="shared" si="0"/>
        <v>39389003.799999997</v>
      </c>
      <c r="I14" s="53">
        <f t="shared" ref="I14:K14" si="1">+I15+I21+I31+I41+I57+I67</f>
        <v>41678957.600000009</v>
      </c>
      <c r="J14" s="53">
        <f t="shared" si="1"/>
        <v>45839428.609999999</v>
      </c>
      <c r="K14" s="122">
        <f t="shared" si="1"/>
        <v>34121470.799999997</v>
      </c>
      <c r="L14" s="137">
        <f>L94</f>
        <v>51033250.730000004</v>
      </c>
      <c r="M14" s="137">
        <f>M94</f>
        <v>32505852.550000004</v>
      </c>
      <c r="N14" s="137">
        <f>N94</f>
        <v>32505906.120000001</v>
      </c>
      <c r="O14" s="137">
        <f>O94</f>
        <v>62107138.689999998</v>
      </c>
      <c r="P14" s="137">
        <f>P94</f>
        <v>42994080.730000004</v>
      </c>
      <c r="Q14" s="128">
        <f>+E14+F14+G14+H14+I14+J14+K14+L14+M14+N14+O14+P14</f>
        <v>510403545.31000012</v>
      </c>
      <c r="R14" s="4"/>
      <c r="S14" s="4"/>
      <c r="U14" s="3"/>
    </row>
    <row r="15" spans="1:30" ht="15.75" thickBot="1">
      <c r="A15" s="16" t="s">
        <v>86</v>
      </c>
      <c r="B15" s="28"/>
      <c r="C15" s="45">
        <f>+C16+C17+C18+C19+C20</f>
        <v>243605903</v>
      </c>
      <c r="D15" s="45">
        <f>+D16+D17+D18+D19+D20</f>
        <v>243605903</v>
      </c>
      <c r="E15" s="54">
        <f t="shared" ref="E15:F15" si="2">SUM(E16:E20)</f>
        <v>22514391.850000001</v>
      </c>
      <c r="F15" s="54">
        <f t="shared" si="2"/>
        <v>22533852.050000001</v>
      </c>
      <c r="G15" s="54">
        <f t="shared" ref="G15:H15" si="3">SUM(G16:G20)</f>
        <v>22537879.030000001</v>
      </c>
      <c r="H15" s="96">
        <f t="shared" si="3"/>
        <v>22567676.350000001</v>
      </c>
      <c r="I15" s="109">
        <f t="shared" ref="I15:J15" si="4">SUM(I16:I20)</f>
        <v>22602463.419999998</v>
      </c>
      <c r="J15" s="109">
        <f t="shared" si="4"/>
        <v>22678710.760000002</v>
      </c>
      <c r="K15" s="123">
        <f>SUM(K16:K20)</f>
        <v>22529438.739999998</v>
      </c>
      <c r="L15" s="138">
        <f>+L16+L17+L18+L19+L20</f>
        <v>22486291.260000002</v>
      </c>
      <c r="M15" s="138">
        <f>+M16+M17+M18+M19+M20</f>
        <v>22505127.290000003</v>
      </c>
      <c r="N15" s="138">
        <f>+N16+N17+N18+N19+N20</f>
        <v>22418222.460000001</v>
      </c>
      <c r="O15" s="138">
        <f>+O16+O17+O18+O19+O20</f>
        <v>36611470.649999999</v>
      </c>
      <c r="P15" s="138">
        <f>+P16+P17+P18+P19+P20</f>
        <v>23001333.230000004</v>
      </c>
      <c r="Q15" s="108">
        <f>SUM(Q16:Q20)</f>
        <v>284986857.08999997</v>
      </c>
      <c r="S15" s="9"/>
      <c r="U15" s="3"/>
    </row>
    <row r="16" spans="1:30">
      <c r="A16" s="17" t="s">
        <v>3</v>
      </c>
      <c r="B16" s="28"/>
      <c r="C16" s="48">
        <v>210995933</v>
      </c>
      <c r="D16" s="49">
        <v>168155933</v>
      </c>
      <c r="E16" s="9">
        <v>16289009</v>
      </c>
      <c r="F16" s="48">
        <v>16304009</v>
      </c>
      <c r="G16" s="48">
        <v>16309009</v>
      </c>
      <c r="H16" s="9">
        <v>16333509</v>
      </c>
      <c r="I16" s="42">
        <v>16360509</v>
      </c>
      <c r="J16" s="114">
        <v>16429009</v>
      </c>
      <c r="K16" s="72">
        <v>16327009</v>
      </c>
      <c r="L16" s="51">
        <v>16282509</v>
      </c>
      <c r="M16" s="51">
        <v>16304009</v>
      </c>
      <c r="N16" s="51">
        <v>16224569</v>
      </c>
      <c r="O16" s="51">
        <v>30432552.489999998</v>
      </c>
      <c r="P16" s="51">
        <v>16815187.510000002</v>
      </c>
      <c r="Q16" s="120">
        <f>SUM(E16:P16)</f>
        <v>210410890</v>
      </c>
    </row>
    <row r="17" spans="1:19">
      <c r="A17" s="17" t="s">
        <v>4</v>
      </c>
      <c r="C17" s="48">
        <v>31356220</v>
      </c>
      <c r="D17" s="49">
        <v>74196220</v>
      </c>
      <c r="E17" s="49">
        <v>6111684.7400000002</v>
      </c>
      <c r="F17" s="48">
        <v>6116144.9400000004</v>
      </c>
      <c r="G17" s="48">
        <v>6115171.9199999999</v>
      </c>
      <c r="H17" s="97">
        <v>6120469.2400000002</v>
      </c>
      <c r="I17" s="51">
        <v>6128256.3099999996</v>
      </c>
      <c r="J17" s="9">
        <v>6135008.8499999996</v>
      </c>
      <c r="K17" s="72">
        <v>6087073.6299999999</v>
      </c>
      <c r="L17" s="51">
        <v>6090623</v>
      </c>
      <c r="M17" s="51">
        <v>6094176.5300000003</v>
      </c>
      <c r="N17" s="51">
        <v>6087121.2300000004</v>
      </c>
      <c r="O17" s="51">
        <v>6065132.0999999996</v>
      </c>
      <c r="P17" s="51">
        <v>6068794.96</v>
      </c>
      <c r="Q17" s="120">
        <f>SUM(E17:P17)</f>
        <v>73219657.449999988</v>
      </c>
    </row>
    <row r="18" spans="1:19" ht="18.75" customHeight="1">
      <c r="A18" s="19" t="s">
        <v>5</v>
      </c>
      <c r="C18" s="49">
        <v>0</v>
      </c>
      <c r="D18" s="49">
        <v>0</v>
      </c>
      <c r="E18" s="49">
        <v>0</v>
      </c>
      <c r="F18" s="49"/>
      <c r="G18" s="49"/>
      <c r="H18" s="98"/>
      <c r="I18" s="49"/>
      <c r="J18" s="49"/>
      <c r="K18" s="98"/>
      <c r="L18" s="49"/>
      <c r="M18" s="143"/>
      <c r="N18" s="143"/>
      <c r="O18" s="143"/>
      <c r="P18" s="143"/>
      <c r="Q18" s="120">
        <f>SUM(E18:P18)</f>
        <v>0</v>
      </c>
    </row>
    <row r="19" spans="1:19" s="10" customFormat="1" ht="18" customHeight="1">
      <c r="A19" s="20" t="s">
        <v>6</v>
      </c>
      <c r="C19" s="49">
        <v>0</v>
      </c>
      <c r="D19" s="49">
        <v>0</v>
      </c>
      <c r="E19" s="49"/>
      <c r="F19" s="49"/>
      <c r="G19" s="49"/>
      <c r="H19" s="98"/>
      <c r="I19" s="49"/>
      <c r="J19" s="49"/>
      <c r="K19" s="98"/>
      <c r="L19" s="49"/>
      <c r="M19" s="143"/>
      <c r="N19" s="143"/>
      <c r="O19" s="143"/>
      <c r="P19" s="143"/>
      <c r="Q19" s="120">
        <f>SUM(E19:P19)</f>
        <v>0</v>
      </c>
    </row>
    <row r="20" spans="1:19" ht="15.75" thickBot="1">
      <c r="A20" s="21" t="s">
        <v>7</v>
      </c>
      <c r="B20" s="18"/>
      <c r="C20" s="9">
        <v>1253750</v>
      </c>
      <c r="D20" s="49">
        <v>1253750</v>
      </c>
      <c r="E20" s="74">
        <v>113698.11</v>
      </c>
      <c r="F20" s="74">
        <v>113698.11</v>
      </c>
      <c r="G20" s="74">
        <v>113698.11</v>
      </c>
      <c r="H20" s="102">
        <v>113698.11</v>
      </c>
      <c r="I20" s="74">
        <v>113698.11</v>
      </c>
      <c r="J20" s="9">
        <v>114692.91</v>
      </c>
      <c r="K20" s="102">
        <v>115356.11</v>
      </c>
      <c r="L20" s="51">
        <v>113159.26</v>
      </c>
      <c r="M20" s="51">
        <v>106941.75999999999</v>
      </c>
      <c r="N20" s="51">
        <v>106532.23</v>
      </c>
      <c r="O20" s="51">
        <v>113786.06</v>
      </c>
      <c r="P20" s="51">
        <v>117350.76</v>
      </c>
      <c r="Q20" s="120">
        <f>SUM(E20:P20)</f>
        <v>1356309.6400000001</v>
      </c>
    </row>
    <row r="21" spans="1:19" ht="15.75" thickBot="1">
      <c r="A21" s="16" t="s">
        <v>8</v>
      </c>
      <c r="B21" s="18"/>
      <c r="C21" s="45">
        <f>SUM(C22:C30)</f>
        <v>30324618</v>
      </c>
      <c r="D21" s="110">
        <f>SUM(D22:D30)</f>
        <v>27807962</v>
      </c>
      <c r="E21" s="111">
        <f t="shared" ref="E21:F21" si="5">SUM(E22:E30)</f>
        <v>1395323.19</v>
      </c>
      <c r="F21" s="63">
        <f t="shared" si="5"/>
        <v>2231321.79</v>
      </c>
      <c r="G21" s="63">
        <f t="shared" ref="G21:H21" si="6">SUM(G22:G30)</f>
        <v>3258058.2199999997</v>
      </c>
      <c r="H21" s="63">
        <f t="shared" si="6"/>
        <v>1625901.38</v>
      </c>
      <c r="I21" s="56">
        <f t="shared" ref="I21:K21" si="7">SUM(I22:I30)</f>
        <v>1637716.6</v>
      </c>
      <c r="J21" s="63">
        <f t="shared" si="7"/>
        <v>3812162.64</v>
      </c>
      <c r="K21" s="63">
        <f t="shared" si="7"/>
        <v>1726149.2</v>
      </c>
      <c r="L21" s="121">
        <f>+L22+L24+L26+L28+L29+L30</f>
        <v>2374570.8899999997</v>
      </c>
      <c r="M21" s="121">
        <f>+M22+M24+M26+M28+M29+M30</f>
        <v>1772590.18</v>
      </c>
      <c r="N21" s="121">
        <f>+N22+N24+N26+N28+N29+N30</f>
        <v>1859548.5899999999</v>
      </c>
      <c r="O21" s="121">
        <f>+O22+O24+O26+O28+O29+O30</f>
        <v>2079595.52</v>
      </c>
      <c r="P21" s="121">
        <f>+P22+P24+P26+P28+P29+P30</f>
        <v>2489656.33</v>
      </c>
      <c r="Q21" s="108">
        <f>SUM(E21:P21)</f>
        <v>26262594.529999994</v>
      </c>
      <c r="S21" s="9"/>
    </row>
    <row r="22" spans="1:19">
      <c r="A22" s="17" t="s">
        <v>9</v>
      </c>
      <c r="B22" s="18"/>
      <c r="C22" s="48">
        <v>10467005</v>
      </c>
      <c r="D22" s="49">
        <v>10467005</v>
      </c>
      <c r="E22" s="9">
        <v>719573.79</v>
      </c>
      <c r="F22" s="48">
        <v>651134.56000000006</v>
      </c>
      <c r="G22" s="48">
        <v>656232.52</v>
      </c>
      <c r="H22" s="9">
        <v>674775.69</v>
      </c>
      <c r="I22" s="42">
        <v>686590.91</v>
      </c>
      <c r="J22" s="9">
        <v>741553.04</v>
      </c>
      <c r="K22" s="103">
        <v>775023.51</v>
      </c>
      <c r="L22" s="51">
        <v>774445.2</v>
      </c>
      <c r="M22" s="51">
        <v>821464.49</v>
      </c>
      <c r="N22" s="51">
        <v>908422.9</v>
      </c>
      <c r="O22" s="51">
        <v>902169.83</v>
      </c>
      <c r="P22" s="51">
        <v>469531.68</v>
      </c>
      <c r="Q22" s="120">
        <f>SUM(E22:P22)</f>
        <v>8780918.120000001</v>
      </c>
    </row>
    <row r="23" spans="1:19">
      <c r="A23" s="19" t="s">
        <v>10</v>
      </c>
      <c r="B23" s="18"/>
      <c r="C23" s="48">
        <v>200000</v>
      </c>
      <c r="D23" s="49">
        <v>200000</v>
      </c>
      <c r="E23" s="49">
        <v>0</v>
      </c>
      <c r="F23" s="48">
        <v>141747.5</v>
      </c>
      <c r="G23" s="48"/>
      <c r="H23" s="97"/>
      <c r="I23" s="48"/>
      <c r="J23" s="48"/>
      <c r="K23" s="97"/>
      <c r="L23" s="48"/>
      <c r="M23" s="144"/>
      <c r="N23" s="144"/>
      <c r="O23" s="144"/>
      <c r="P23" s="144"/>
      <c r="Q23" s="120">
        <f>SUM(E23:P23)</f>
        <v>141747.5</v>
      </c>
    </row>
    <row r="24" spans="1:19">
      <c r="A24" s="17" t="s">
        <v>11</v>
      </c>
      <c r="B24" s="18"/>
      <c r="C24" s="48">
        <v>3604800</v>
      </c>
      <c r="D24" s="49">
        <v>3604800</v>
      </c>
      <c r="E24" s="9">
        <v>300400</v>
      </c>
      <c r="F24" s="48">
        <v>300400</v>
      </c>
      <c r="G24" s="48">
        <v>300400</v>
      </c>
      <c r="H24" s="9">
        <v>300400</v>
      </c>
      <c r="I24" s="51">
        <v>300400</v>
      </c>
      <c r="J24" s="9">
        <v>300400</v>
      </c>
      <c r="K24" s="72">
        <v>300400</v>
      </c>
      <c r="L24" s="51">
        <v>300400</v>
      </c>
      <c r="M24" s="51">
        <v>300400</v>
      </c>
      <c r="N24" s="51">
        <v>300400</v>
      </c>
      <c r="O24" s="51">
        <v>300400</v>
      </c>
      <c r="P24" s="51">
        <v>300400</v>
      </c>
      <c r="Q24" s="120">
        <f>SUM(E24:P24)</f>
        <v>3604800</v>
      </c>
    </row>
    <row r="25" spans="1:19" ht="18" customHeight="1">
      <c r="A25" s="17" t="s">
        <v>12</v>
      </c>
      <c r="B25" s="18"/>
      <c r="C25" s="49">
        <v>0</v>
      </c>
      <c r="D25" s="49">
        <v>0</v>
      </c>
      <c r="E25" s="49">
        <v>0</v>
      </c>
      <c r="F25" s="49"/>
      <c r="G25" s="49"/>
      <c r="H25" s="98"/>
      <c r="I25" s="49"/>
      <c r="J25" s="49"/>
      <c r="K25" s="98"/>
      <c r="L25" s="49"/>
      <c r="M25" s="143"/>
      <c r="N25" s="143"/>
      <c r="O25" s="143"/>
      <c r="P25" s="143"/>
      <c r="Q25" s="120">
        <f>SUM(E25:P25)</f>
        <v>0</v>
      </c>
    </row>
    <row r="26" spans="1:19">
      <c r="A26" s="17" t="s">
        <v>13</v>
      </c>
      <c r="B26" s="18"/>
      <c r="C26" s="48">
        <v>800000</v>
      </c>
      <c r="D26" s="49">
        <v>800000</v>
      </c>
      <c r="E26" s="49"/>
      <c r="F26" s="9">
        <v>49998.96</v>
      </c>
      <c r="G26" s="51">
        <v>49998.96</v>
      </c>
      <c r="H26" s="9">
        <v>49998.96</v>
      </c>
      <c r="I26" s="51">
        <v>49998.96</v>
      </c>
      <c r="J26" s="51">
        <v>49998.96</v>
      </c>
      <c r="K26" s="9">
        <v>49998.96</v>
      </c>
      <c r="L26" s="51">
        <v>49998.96</v>
      </c>
      <c r="M26" s="51">
        <v>49998.96</v>
      </c>
      <c r="N26" s="51">
        <v>49998.96</v>
      </c>
      <c r="O26" s="51">
        <v>49998.96</v>
      </c>
      <c r="P26" s="51">
        <v>99997.92</v>
      </c>
      <c r="Q26" s="120">
        <f>SUM(E26:P26)</f>
        <v>599987.52000000014</v>
      </c>
    </row>
    <row r="27" spans="1:19">
      <c r="A27" s="17" t="s">
        <v>14</v>
      </c>
      <c r="B27" s="18"/>
      <c r="C27" s="48">
        <v>2464404</v>
      </c>
      <c r="D27" s="49">
        <v>2464404</v>
      </c>
      <c r="E27" s="49"/>
      <c r="F27" s="49"/>
      <c r="G27" s="49"/>
      <c r="H27" s="98"/>
      <c r="I27" s="49"/>
      <c r="J27" s="51">
        <v>2119483.91</v>
      </c>
      <c r="K27" s="72"/>
      <c r="L27" s="51"/>
      <c r="M27" s="142"/>
      <c r="N27" s="142"/>
      <c r="O27" s="142"/>
      <c r="P27" s="142"/>
      <c r="Q27" s="120">
        <f>SUM(E27:P27)</f>
        <v>2119483.91</v>
      </c>
    </row>
    <row r="28" spans="1:19" ht="45">
      <c r="A28" s="17" t="s">
        <v>15</v>
      </c>
      <c r="B28" s="18"/>
      <c r="C28" s="48">
        <v>5500000</v>
      </c>
      <c r="D28" s="49">
        <v>5500000</v>
      </c>
      <c r="E28" s="9">
        <v>375349.4</v>
      </c>
      <c r="F28" s="48">
        <v>454406.73</v>
      </c>
      <c r="G28" s="48">
        <v>420422.73</v>
      </c>
      <c r="H28" s="72">
        <v>420422.73</v>
      </c>
      <c r="I28" s="51">
        <v>420422.73</v>
      </c>
      <c r="J28" s="51">
        <v>420422.73</v>
      </c>
      <c r="K28" s="9">
        <v>420422.73</v>
      </c>
      <c r="L28" s="51">
        <v>420422.73</v>
      </c>
      <c r="M28" s="51">
        <v>420422.73</v>
      </c>
      <c r="N28" s="51">
        <v>420422.73</v>
      </c>
      <c r="O28" s="51">
        <v>420422.73</v>
      </c>
      <c r="P28" s="51">
        <v>420422.73</v>
      </c>
      <c r="Q28" s="120">
        <f>SUM(E28:P28)</f>
        <v>5033983.43</v>
      </c>
    </row>
    <row r="29" spans="1:19" ht="30">
      <c r="A29" s="17" t="s">
        <v>16</v>
      </c>
      <c r="B29" s="18"/>
      <c r="C29" s="48">
        <v>5300000</v>
      </c>
      <c r="D29" s="49">
        <v>4134044</v>
      </c>
      <c r="E29" s="49"/>
      <c r="F29" s="48">
        <v>180304</v>
      </c>
      <c r="G29" s="48">
        <v>1831004.01</v>
      </c>
      <c r="H29" s="9">
        <v>180304</v>
      </c>
      <c r="I29" s="51">
        <v>180304</v>
      </c>
      <c r="J29" s="9">
        <v>180304</v>
      </c>
      <c r="K29" s="72">
        <v>180304</v>
      </c>
      <c r="L29" s="51">
        <v>180304</v>
      </c>
      <c r="M29" s="51">
        <v>180304</v>
      </c>
      <c r="N29" s="51">
        <v>180304</v>
      </c>
      <c r="O29" s="51">
        <v>180304</v>
      </c>
      <c r="P29" s="51">
        <v>180304</v>
      </c>
      <c r="Q29" s="120">
        <f>SUM(E29:P29)</f>
        <v>3634044.01</v>
      </c>
    </row>
    <row r="30" spans="1:19">
      <c r="A30" s="39" t="s">
        <v>17</v>
      </c>
      <c r="B30" s="30"/>
      <c r="C30" s="51">
        <v>1988409</v>
      </c>
      <c r="D30" s="51">
        <v>637709</v>
      </c>
      <c r="E30" s="49">
        <v>0</v>
      </c>
      <c r="F30" s="51">
        <v>453330.04</v>
      </c>
      <c r="G30" s="51"/>
      <c r="H30" s="51"/>
      <c r="I30" s="51"/>
      <c r="J30" s="51"/>
      <c r="K30" s="72"/>
      <c r="L30" s="51">
        <v>649000</v>
      </c>
      <c r="M30" s="142"/>
      <c r="N30" s="142"/>
      <c r="O30" s="152">
        <v>226300</v>
      </c>
      <c r="P30" s="152">
        <v>1019000</v>
      </c>
      <c r="Q30" s="120">
        <f>SUM(E30:P30)</f>
        <v>2347630.04</v>
      </c>
    </row>
    <row r="31" spans="1:19" ht="15.75" thickBot="1">
      <c r="A31" s="16" t="s">
        <v>18</v>
      </c>
      <c r="B31" s="18"/>
      <c r="C31" s="70">
        <f t="shared" ref="C31:F31" si="8">SUM(C32:C40)</f>
        <v>141227982</v>
      </c>
      <c r="D31" s="100">
        <f t="shared" si="8"/>
        <v>185255106</v>
      </c>
      <c r="E31" s="104">
        <f t="shared" si="8"/>
        <v>4349997.5</v>
      </c>
      <c r="F31" s="105">
        <f t="shared" si="8"/>
        <v>39798221.469999999</v>
      </c>
      <c r="G31" s="105">
        <f t="shared" ref="G31:H31" si="9">SUM(G32:G40)</f>
        <v>9484802.5800000001</v>
      </c>
      <c r="H31" s="106">
        <f t="shared" si="9"/>
        <v>12918839.509999998</v>
      </c>
      <c r="I31" s="107">
        <f t="shared" ref="I31:K31" si="10">SUM(I32:I40)</f>
        <v>13924427.990000002</v>
      </c>
      <c r="J31" s="107">
        <f t="shared" si="10"/>
        <v>13867418.73</v>
      </c>
      <c r="K31" s="106">
        <f t="shared" si="10"/>
        <v>9865882.8599999994</v>
      </c>
      <c r="L31" s="121">
        <f>+L32+L33+L36+L37+L38+L40</f>
        <v>24214862.979999997</v>
      </c>
      <c r="M31" s="121">
        <f>+M32+M33+M36+M37+M38+M40</f>
        <v>8228135.0800000001</v>
      </c>
      <c r="N31" s="121">
        <f>+N32+N33+N36+N37+N38+N40</f>
        <v>8228135.0700000003</v>
      </c>
      <c r="O31" s="121">
        <f>+O32+O33+O36+O37+O38+O40</f>
        <v>16469667.450000001</v>
      </c>
      <c r="P31" s="121">
        <f>+P32+P33+P37+P38+P40</f>
        <v>12597271.57</v>
      </c>
      <c r="Q31" s="101">
        <f>SUM(E31:P31)</f>
        <v>173947662.78999999</v>
      </c>
    </row>
    <row r="32" spans="1:19" ht="15.75" thickBot="1">
      <c r="A32" s="19" t="s">
        <v>19</v>
      </c>
      <c r="B32" s="18"/>
      <c r="C32" s="48">
        <v>57312203</v>
      </c>
      <c r="D32" s="49">
        <v>59612203</v>
      </c>
      <c r="E32" s="42">
        <v>4349997.5</v>
      </c>
      <c r="F32" s="42">
        <v>5635686.9800000004</v>
      </c>
      <c r="G32" s="42">
        <v>4603140.34</v>
      </c>
      <c r="H32" s="103">
        <v>4603134.78</v>
      </c>
      <c r="I32" s="42">
        <v>4603134.78</v>
      </c>
      <c r="J32" s="9">
        <v>4603134.78</v>
      </c>
      <c r="K32" s="103">
        <v>4603135.38</v>
      </c>
      <c r="L32" s="51">
        <v>4603135.38</v>
      </c>
      <c r="M32" s="51">
        <v>4603135.08</v>
      </c>
      <c r="N32" s="51">
        <v>4603135.07</v>
      </c>
      <c r="O32" s="51">
        <v>6666121.1100000003</v>
      </c>
      <c r="P32" s="51">
        <v>6818050.4100000001</v>
      </c>
      <c r="Q32" s="155">
        <f>SUM(E32:P32)</f>
        <v>60294941.590000004</v>
      </c>
    </row>
    <row r="33" spans="1:19" ht="15.75" thickBot="1">
      <c r="A33" s="17" t="s">
        <v>20</v>
      </c>
      <c r="B33" s="18"/>
      <c r="C33" s="48">
        <v>11979532</v>
      </c>
      <c r="D33" s="49">
        <v>28439667.34</v>
      </c>
      <c r="E33" s="49">
        <v>0</v>
      </c>
      <c r="F33" s="49">
        <v>19925448.420000002</v>
      </c>
      <c r="G33" s="49"/>
      <c r="H33" s="98"/>
      <c r="I33" s="51">
        <v>1026278.45</v>
      </c>
      <c r="J33" s="51"/>
      <c r="K33" s="9">
        <v>1500000</v>
      </c>
      <c r="L33" s="51">
        <v>3811695</v>
      </c>
      <c r="M33" s="142"/>
      <c r="N33" s="142"/>
      <c r="O33" s="152">
        <v>1075334</v>
      </c>
      <c r="P33" s="152"/>
      <c r="Q33" s="155">
        <f>SUM(E33:P33)</f>
        <v>27338755.870000001</v>
      </c>
    </row>
    <row r="34" spans="1:19" ht="15.75" thickBot="1">
      <c r="A34" s="19" t="s">
        <v>21</v>
      </c>
      <c r="B34" s="18"/>
      <c r="C34" s="48">
        <v>2425000</v>
      </c>
      <c r="D34" s="49">
        <v>2825000</v>
      </c>
      <c r="E34" s="49">
        <v>0</v>
      </c>
      <c r="F34" s="49">
        <v>94282</v>
      </c>
      <c r="G34" s="49"/>
      <c r="H34" s="98"/>
      <c r="I34" s="49"/>
      <c r="J34" s="9">
        <v>866533</v>
      </c>
      <c r="K34" s="72">
        <v>137747.48000000001</v>
      </c>
      <c r="L34" s="51"/>
      <c r="M34" s="142"/>
      <c r="N34" s="142"/>
      <c r="O34" s="152"/>
      <c r="P34" s="152"/>
      <c r="Q34" s="155">
        <f>SUM(E34:P34)</f>
        <v>1098562.48</v>
      </c>
    </row>
    <row r="35" spans="1:19" ht="15.75" thickBot="1">
      <c r="A35" s="17" t="s">
        <v>22</v>
      </c>
      <c r="B35" s="18"/>
      <c r="C35" s="48">
        <v>900000</v>
      </c>
      <c r="D35" s="49">
        <v>900000</v>
      </c>
      <c r="E35" s="49">
        <v>0</v>
      </c>
      <c r="F35" s="49"/>
      <c r="G35" s="49"/>
      <c r="H35" s="98"/>
      <c r="I35" s="49"/>
      <c r="J35" s="49"/>
      <c r="K35" s="98"/>
      <c r="L35" s="49"/>
      <c r="M35" s="143"/>
      <c r="N35" s="143"/>
      <c r="O35" s="153"/>
      <c r="P35" s="153"/>
      <c r="Q35" s="155">
        <f>SUM(E35:P35)</f>
        <v>0</v>
      </c>
    </row>
    <row r="36" spans="1:19" ht="15.75" thickBot="1">
      <c r="A36" s="19" t="s">
        <v>23</v>
      </c>
      <c r="B36" s="18"/>
      <c r="C36" s="48">
        <v>2394685</v>
      </c>
      <c r="D36" s="49">
        <v>3394685</v>
      </c>
      <c r="E36" s="49">
        <v>0</v>
      </c>
      <c r="F36" s="49">
        <v>565692</v>
      </c>
      <c r="G36" s="49"/>
      <c r="H36" s="72">
        <v>96901.01</v>
      </c>
      <c r="I36" s="51"/>
      <c r="J36" s="51"/>
      <c r="K36" s="72"/>
      <c r="L36" s="51">
        <v>4109533.13</v>
      </c>
      <c r="M36" s="142"/>
      <c r="N36" s="142"/>
      <c r="O36" s="152">
        <v>82397.039999999994</v>
      </c>
      <c r="P36" s="152"/>
      <c r="Q36" s="155">
        <f>SUM(E36:P36)</f>
        <v>4854523.18</v>
      </c>
    </row>
    <row r="37" spans="1:19" ht="30.75" thickBot="1">
      <c r="A37" s="29" t="s">
        <v>24</v>
      </c>
      <c r="B37" s="30"/>
      <c r="C37" s="48">
        <v>5834927</v>
      </c>
      <c r="D37" s="48">
        <v>15501915.66</v>
      </c>
      <c r="E37" s="49">
        <v>0</v>
      </c>
      <c r="F37" s="49">
        <v>51384.9</v>
      </c>
      <c r="G37" s="49"/>
      <c r="H37" s="72">
        <v>1461696.68</v>
      </c>
      <c r="I37" s="51">
        <v>323292.39</v>
      </c>
      <c r="J37" s="51">
        <v>13422.5</v>
      </c>
      <c r="K37" s="72"/>
      <c r="L37" s="51">
        <v>3674003.16</v>
      </c>
      <c r="M37" s="142"/>
      <c r="N37" s="142"/>
      <c r="O37" s="152">
        <v>635309.64</v>
      </c>
      <c r="P37" s="152">
        <v>38425.519999999997</v>
      </c>
      <c r="Q37" s="155">
        <f>SUM(E37:P37)</f>
        <v>6197534.7899999991</v>
      </c>
      <c r="S37" s="9"/>
    </row>
    <row r="38" spans="1:19" ht="30.75" thickBot="1">
      <c r="A38" s="35" t="s">
        <v>25</v>
      </c>
      <c r="B38" s="36"/>
      <c r="C38" s="48">
        <v>47214015</v>
      </c>
      <c r="D38" s="48">
        <v>55414015</v>
      </c>
      <c r="E38" s="49">
        <v>0</v>
      </c>
      <c r="F38" s="49">
        <v>8748940.5099999998</v>
      </c>
      <c r="G38" s="49">
        <v>3625000</v>
      </c>
      <c r="H38" s="9">
        <v>4906775</v>
      </c>
      <c r="I38" s="51">
        <v>3625468</v>
      </c>
      <c r="J38" s="9">
        <v>3850842</v>
      </c>
      <c r="K38" s="72">
        <v>3625000</v>
      </c>
      <c r="L38" s="51">
        <v>3839760</v>
      </c>
      <c r="M38" s="51">
        <v>3625000</v>
      </c>
      <c r="N38" s="51">
        <v>3625000</v>
      </c>
      <c r="O38" s="51">
        <v>5913375.1799999997</v>
      </c>
      <c r="P38" s="51">
        <v>5625000</v>
      </c>
      <c r="Q38" s="155">
        <f>SUM(E38:P38)</f>
        <v>51010160.689999998</v>
      </c>
      <c r="R38" s="9"/>
    </row>
    <row r="39" spans="1:19" ht="45.75" thickBot="1">
      <c r="A39" s="17" t="s">
        <v>26</v>
      </c>
      <c r="B39" s="18"/>
      <c r="C39" s="49">
        <v>0</v>
      </c>
      <c r="D39" s="49">
        <v>0</v>
      </c>
      <c r="E39" s="49">
        <v>0</v>
      </c>
      <c r="F39" s="49"/>
      <c r="G39" s="49"/>
      <c r="H39" s="98"/>
      <c r="I39" s="76"/>
      <c r="J39" s="76"/>
      <c r="K39" s="124"/>
      <c r="L39" s="76"/>
      <c r="M39" s="145"/>
      <c r="N39" s="145"/>
      <c r="O39" s="154"/>
      <c r="P39" s="154"/>
      <c r="Q39" s="101">
        <f t="shared" ref="Q17:Q40" si="11">SUM(E39:O39)</f>
        <v>0</v>
      </c>
    </row>
    <row r="40" spans="1:19" ht="15.75" thickBot="1">
      <c r="A40" s="17" t="s">
        <v>27</v>
      </c>
      <c r="B40" s="18"/>
      <c r="C40" s="6">
        <v>13167620</v>
      </c>
      <c r="D40" s="49">
        <v>19167620</v>
      </c>
      <c r="E40" s="6">
        <v>0</v>
      </c>
      <c r="F40" s="9">
        <v>4776786.66</v>
      </c>
      <c r="G40" s="77">
        <v>1256662.24</v>
      </c>
      <c r="H40" s="99">
        <v>1850332.04</v>
      </c>
      <c r="I40" s="77">
        <v>4346254.37</v>
      </c>
      <c r="J40" s="77">
        <v>4533486.45</v>
      </c>
      <c r="K40" s="77"/>
      <c r="L40" s="51">
        <v>4176736.31</v>
      </c>
      <c r="M40" s="142"/>
      <c r="N40" s="142"/>
      <c r="O40" s="152">
        <v>2097130.48</v>
      </c>
      <c r="P40" s="152">
        <v>115795.64</v>
      </c>
      <c r="Q40" s="101">
        <f>SUM(E40:P40)</f>
        <v>23153184.190000001</v>
      </c>
    </row>
    <row r="41" spans="1:19" s="8" customFormat="1" ht="15.75" thickBot="1">
      <c r="A41" s="16" t="s">
        <v>28</v>
      </c>
      <c r="B41" s="87"/>
      <c r="C41" s="88">
        <f>SUM(C42:C48)</f>
        <v>0</v>
      </c>
      <c r="D41" s="81">
        <f>SUM(D42:D48)</f>
        <v>0</v>
      </c>
      <c r="E41" s="56">
        <f>SUM(E42:E48)</f>
        <v>0</v>
      </c>
      <c r="F41" s="56">
        <f t="shared" ref="F41:H41" si="12">SUM(F42:F48)</f>
        <v>0</v>
      </c>
      <c r="G41" s="71">
        <f t="shared" si="12"/>
        <v>0</v>
      </c>
      <c r="H41" s="73">
        <f t="shared" si="12"/>
        <v>0</v>
      </c>
      <c r="I41" s="112">
        <f t="shared" ref="I41:M41" si="13">SUM(I42:I48)</f>
        <v>0</v>
      </c>
      <c r="J41" s="112">
        <f t="shared" si="13"/>
        <v>0</v>
      </c>
      <c r="K41" s="112">
        <f t="shared" si="13"/>
        <v>0</v>
      </c>
      <c r="L41" s="112">
        <f t="shared" si="13"/>
        <v>0</v>
      </c>
      <c r="M41" s="112">
        <f t="shared" si="13"/>
        <v>0</v>
      </c>
      <c r="N41" s="112">
        <f>SUM(N42:N48)</f>
        <v>0</v>
      </c>
      <c r="O41" s="112">
        <f>SUM(O42:O48)</f>
        <v>0</v>
      </c>
      <c r="P41" s="112">
        <f>SUM(P42:P48)</f>
        <v>0</v>
      </c>
      <c r="Q41" s="116">
        <f>SUM(Q42:Q48)</f>
        <v>0</v>
      </c>
    </row>
    <row r="42" spans="1:19" ht="30">
      <c r="A42" s="17" t="s">
        <v>29</v>
      </c>
      <c r="B42" s="18"/>
      <c r="C42" s="33"/>
      <c r="D42" s="33"/>
      <c r="E42" s="33">
        <v>0</v>
      </c>
      <c r="F42" s="33"/>
      <c r="G42" s="33"/>
      <c r="H42" s="33"/>
      <c r="I42" s="33"/>
      <c r="J42" s="33"/>
      <c r="K42" s="125"/>
      <c r="L42" s="49"/>
      <c r="M42" s="143"/>
      <c r="N42" s="143"/>
      <c r="O42" s="143"/>
      <c r="P42" s="143"/>
      <c r="Q42" s="129">
        <f t="shared" ref="Q42:Q48" si="14">SUM(E42:O42)</f>
        <v>0</v>
      </c>
    </row>
    <row r="43" spans="1:19" ht="30">
      <c r="A43" s="17" t="s">
        <v>30</v>
      </c>
      <c r="B43" s="18"/>
      <c r="C43" s="49"/>
      <c r="D43" s="49"/>
      <c r="E43" s="49">
        <v>0</v>
      </c>
      <c r="F43" s="49"/>
      <c r="G43" s="49"/>
      <c r="H43" s="49"/>
      <c r="I43" s="49"/>
      <c r="J43" s="49"/>
      <c r="K43" s="98"/>
      <c r="L43" s="49"/>
      <c r="M43" s="143"/>
      <c r="N43" s="143"/>
      <c r="O43" s="143"/>
      <c r="P43" s="143"/>
      <c r="Q43" s="120">
        <f t="shared" si="14"/>
        <v>0</v>
      </c>
    </row>
    <row r="44" spans="1:19" ht="30">
      <c r="A44" s="17" t="s">
        <v>31</v>
      </c>
      <c r="B44" s="18"/>
      <c r="C44" s="49"/>
      <c r="D44" s="49"/>
      <c r="E44" s="49">
        <v>0</v>
      </c>
      <c r="F44" s="49"/>
      <c r="G44" s="49"/>
      <c r="H44" s="49"/>
      <c r="I44" s="49"/>
      <c r="J44" s="49"/>
      <c r="K44" s="98"/>
      <c r="L44" s="49"/>
      <c r="M44" s="143"/>
      <c r="N44" s="143"/>
      <c r="O44" s="143"/>
      <c r="P44" s="143"/>
      <c r="Q44" s="120">
        <f t="shared" si="14"/>
        <v>0</v>
      </c>
    </row>
    <row r="45" spans="1:19" ht="30">
      <c r="A45" s="17" t="s">
        <v>32</v>
      </c>
      <c r="B45" s="18"/>
      <c r="C45" s="49"/>
      <c r="D45" s="49"/>
      <c r="E45" s="49">
        <v>0</v>
      </c>
      <c r="F45" s="49"/>
      <c r="G45" s="49"/>
      <c r="H45" s="49"/>
      <c r="I45" s="49"/>
      <c r="J45" s="49"/>
      <c r="K45" s="98"/>
      <c r="L45" s="49"/>
      <c r="M45" s="143"/>
      <c r="N45" s="143"/>
      <c r="O45" s="143"/>
      <c r="P45" s="143"/>
      <c r="Q45" s="120">
        <f t="shared" si="14"/>
        <v>0</v>
      </c>
    </row>
    <row r="46" spans="1:19" ht="30">
      <c r="A46" s="17" t="s">
        <v>33</v>
      </c>
      <c r="B46" s="18"/>
      <c r="C46" s="49"/>
      <c r="D46" s="49"/>
      <c r="E46" s="49">
        <v>0</v>
      </c>
      <c r="F46" s="49"/>
      <c r="G46" s="49"/>
      <c r="H46" s="49"/>
      <c r="I46" s="49"/>
      <c r="J46" s="49"/>
      <c r="K46" s="98"/>
      <c r="L46" s="49"/>
      <c r="M46" s="143"/>
      <c r="N46" s="143"/>
      <c r="O46" s="143"/>
      <c r="P46" s="143"/>
      <c r="Q46" s="120">
        <f t="shared" si="14"/>
        <v>0</v>
      </c>
    </row>
    <row r="47" spans="1:19" ht="40.5" customHeight="1">
      <c r="A47" s="29" t="s">
        <v>34</v>
      </c>
      <c r="B47" s="30"/>
      <c r="C47" s="49"/>
      <c r="D47" s="49"/>
      <c r="E47" s="49">
        <v>0</v>
      </c>
      <c r="F47" s="49"/>
      <c r="G47" s="49"/>
      <c r="H47" s="49"/>
      <c r="I47" s="49"/>
      <c r="J47" s="49"/>
      <c r="K47" s="98"/>
      <c r="L47" s="49"/>
      <c r="M47" s="143"/>
      <c r="N47" s="143"/>
      <c r="O47" s="143"/>
      <c r="P47" s="143"/>
      <c r="Q47" s="120">
        <f t="shared" si="14"/>
        <v>0</v>
      </c>
    </row>
    <row r="48" spans="1:19" ht="30.75" thickBot="1">
      <c r="A48" s="17" t="s">
        <v>35</v>
      </c>
      <c r="B48" s="18"/>
      <c r="C48" s="55"/>
      <c r="D48" s="6"/>
      <c r="E48" s="6">
        <v>0</v>
      </c>
      <c r="F48" s="6"/>
      <c r="G48" s="6"/>
      <c r="H48" s="6"/>
      <c r="I48" s="6"/>
      <c r="J48" s="6"/>
      <c r="K48" s="126"/>
      <c r="L48" s="49"/>
      <c r="M48" s="143"/>
      <c r="N48" s="143"/>
      <c r="O48" s="143"/>
      <c r="P48" s="143"/>
      <c r="Q48" s="120">
        <f t="shared" si="14"/>
        <v>0</v>
      </c>
    </row>
    <row r="49" spans="1:20" ht="15.75" thickBot="1">
      <c r="A49" s="16" t="s">
        <v>36</v>
      </c>
      <c r="B49" s="89"/>
      <c r="C49" s="88"/>
      <c r="D49" s="81"/>
      <c r="E49" s="56">
        <f t="shared" ref="E49:H49" si="15">SUM(E50:E56)</f>
        <v>0</v>
      </c>
      <c r="F49" s="56">
        <f t="shared" si="15"/>
        <v>0</v>
      </c>
      <c r="G49" s="56">
        <f t="shared" si="15"/>
        <v>0</v>
      </c>
      <c r="H49" s="56">
        <f t="shared" si="15"/>
        <v>0</v>
      </c>
      <c r="I49" s="56">
        <f t="shared" ref="I49:M49" si="16">SUM(I50:I56)</f>
        <v>0</v>
      </c>
      <c r="J49" s="56">
        <f t="shared" si="16"/>
        <v>0</v>
      </c>
      <c r="K49" s="56">
        <f t="shared" si="16"/>
        <v>0</v>
      </c>
      <c r="L49" s="56">
        <f t="shared" si="16"/>
        <v>0</v>
      </c>
      <c r="M49" s="56">
        <f t="shared" si="16"/>
        <v>0</v>
      </c>
      <c r="N49" s="56">
        <f t="shared" ref="N49:O49" si="17">SUM(N50:N56)</f>
        <v>0</v>
      </c>
      <c r="O49" s="56">
        <f t="shared" si="17"/>
        <v>0</v>
      </c>
      <c r="P49" s="56">
        <f t="shared" ref="P49" si="18">SUM(P50:P56)</f>
        <v>0</v>
      </c>
      <c r="Q49" s="81">
        <f>SUM(Q50:Q56)</f>
        <v>0</v>
      </c>
    </row>
    <row r="50" spans="1:20" ht="30">
      <c r="A50" s="17" t="s">
        <v>37</v>
      </c>
      <c r="B50" s="18"/>
      <c r="C50" s="46"/>
      <c r="D50" s="33"/>
      <c r="E50" s="33">
        <v>0</v>
      </c>
      <c r="F50" s="33"/>
      <c r="G50" s="33"/>
      <c r="H50" s="33"/>
      <c r="I50" s="33"/>
      <c r="J50" s="33"/>
      <c r="K50" s="125"/>
      <c r="L50" s="49"/>
      <c r="M50" s="143"/>
      <c r="N50" s="143"/>
      <c r="O50" s="143"/>
      <c r="P50" s="143"/>
      <c r="Q50" s="120">
        <f t="shared" ref="Q50:Q66" si="19">SUM(E50:O50)</f>
        <v>0</v>
      </c>
    </row>
    <row r="51" spans="1:20" ht="30">
      <c r="A51" s="17" t="s">
        <v>38</v>
      </c>
      <c r="B51" s="18"/>
      <c r="C51" s="44"/>
      <c r="D51" s="49"/>
      <c r="E51" s="49">
        <v>0</v>
      </c>
      <c r="F51" s="49"/>
      <c r="G51" s="49"/>
      <c r="H51" s="49"/>
      <c r="I51" s="49"/>
      <c r="J51" s="49"/>
      <c r="K51" s="98"/>
      <c r="L51" s="49"/>
      <c r="M51" s="143"/>
      <c r="N51" s="143"/>
      <c r="O51" s="143"/>
      <c r="P51" s="143"/>
      <c r="Q51" s="120">
        <f t="shared" si="19"/>
        <v>0</v>
      </c>
    </row>
    <row r="52" spans="1:20" ht="30">
      <c r="A52" s="17" t="s">
        <v>39</v>
      </c>
      <c r="B52" s="18"/>
      <c r="C52" s="44"/>
      <c r="D52" s="49"/>
      <c r="E52" s="49">
        <v>0</v>
      </c>
      <c r="F52" s="49"/>
      <c r="G52" s="49"/>
      <c r="H52" s="49"/>
      <c r="I52" s="49"/>
      <c r="J52" s="49"/>
      <c r="K52" s="98"/>
      <c r="L52" s="49"/>
      <c r="M52" s="143"/>
      <c r="N52" s="143"/>
      <c r="O52" s="143"/>
      <c r="P52" s="143"/>
      <c r="Q52" s="120">
        <f t="shared" si="19"/>
        <v>0</v>
      </c>
    </row>
    <row r="53" spans="1:20" ht="30">
      <c r="A53" s="29" t="s">
        <v>40</v>
      </c>
      <c r="B53" s="30"/>
      <c r="C53" s="44"/>
      <c r="D53" s="49"/>
      <c r="E53" s="49">
        <v>0</v>
      </c>
      <c r="F53" s="49"/>
      <c r="G53" s="49"/>
      <c r="H53" s="49"/>
      <c r="I53" s="49"/>
      <c r="J53" s="49"/>
      <c r="K53" s="98"/>
      <c r="L53" s="49"/>
      <c r="M53" s="143"/>
      <c r="N53" s="143"/>
      <c r="O53" s="143"/>
      <c r="P53" s="143"/>
      <c r="Q53" s="120">
        <f t="shared" si="19"/>
        <v>0</v>
      </c>
    </row>
    <row r="54" spans="1:20" ht="30">
      <c r="A54" s="35" t="s">
        <v>41</v>
      </c>
      <c r="B54" s="36"/>
      <c r="C54" s="44"/>
      <c r="D54" s="49"/>
      <c r="E54" s="49">
        <v>0</v>
      </c>
      <c r="F54" s="49"/>
      <c r="G54" s="49"/>
      <c r="H54" s="49"/>
      <c r="I54" s="49"/>
      <c r="J54" s="49"/>
      <c r="K54" s="98"/>
      <c r="L54" s="49"/>
      <c r="M54" s="143"/>
      <c r="N54" s="143"/>
      <c r="O54" s="143"/>
      <c r="P54" s="143"/>
      <c r="Q54" s="120">
        <f t="shared" si="19"/>
        <v>0</v>
      </c>
    </row>
    <row r="55" spans="1:20" ht="30">
      <c r="A55" s="17" t="s">
        <v>42</v>
      </c>
      <c r="B55" s="18"/>
      <c r="C55" s="44"/>
      <c r="D55" s="49"/>
      <c r="E55" s="49">
        <v>0</v>
      </c>
      <c r="F55" s="49"/>
      <c r="G55" s="49"/>
      <c r="H55" s="49"/>
      <c r="I55" s="49"/>
      <c r="J55" s="49"/>
      <c r="K55" s="98"/>
      <c r="L55" s="49"/>
      <c r="M55" s="143"/>
      <c r="N55" s="143"/>
      <c r="O55" s="143"/>
      <c r="P55" s="143"/>
      <c r="Q55" s="120">
        <f t="shared" si="19"/>
        <v>0</v>
      </c>
    </row>
    <row r="56" spans="1:20" ht="30.75" thickBot="1">
      <c r="A56" s="17" t="s">
        <v>43</v>
      </c>
      <c r="B56" s="18"/>
      <c r="C56" s="55"/>
      <c r="D56" s="6"/>
      <c r="E56" s="6">
        <v>0</v>
      </c>
      <c r="F56" s="49"/>
      <c r="G56" s="49"/>
      <c r="H56" s="49"/>
      <c r="I56" s="49"/>
      <c r="J56" s="49"/>
      <c r="K56" s="98"/>
      <c r="L56" s="49"/>
      <c r="M56" s="143"/>
      <c r="N56" s="143"/>
      <c r="O56" s="143"/>
      <c r="P56" s="143"/>
      <c r="Q56" s="120">
        <f t="shared" si="19"/>
        <v>0</v>
      </c>
    </row>
    <row r="57" spans="1:20" ht="30.75" thickBot="1">
      <c r="A57" s="16" t="s">
        <v>44</v>
      </c>
      <c r="B57" s="89"/>
      <c r="C57" s="88">
        <f>SUM(C58:C66)</f>
        <v>6315833</v>
      </c>
      <c r="D57" s="81">
        <f>SUM(D58:D66)</f>
        <v>8915833</v>
      </c>
      <c r="E57" s="56">
        <f t="shared" ref="E57:F57" si="20">SUM(E58:E66)</f>
        <v>0</v>
      </c>
      <c r="F57" s="56">
        <f t="shared" si="20"/>
        <v>0</v>
      </c>
      <c r="G57" s="56">
        <f t="shared" ref="G57:H57" si="21">SUM(G58:G66)</f>
        <v>124608</v>
      </c>
      <c r="H57" s="56">
        <f t="shared" si="21"/>
        <v>2276586.56</v>
      </c>
      <c r="I57" s="56">
        <f t="shared" ref="I57:K57" si="22">SUM(I58:I66)</f>
        <v>3514349.59</v>
      </c>
      <c r="J57" s="56">
        <f t="shared" si="22"/>
        <v>5481136.4800000004</v>
      </c>
      <c r="K57" s="63">
        <f t="shared" si="22"/>
        <v>0</v>
      </c>
      <c r="L57" s="121">
        <f>+L58+L59+L62+L66</f>
        <v>1957525.6</v>
      </c>
      <c r="M57" s="121">
        <f t="shared" ref="M57:N57" si="23">+M58+M59+M62+M66</f>
        <v>0</v>
      </c>
      <c r="N57" s="121">
        <f t="shared" si="23"/>
        <v>0</v>
      </c>
      <c r="O57" s="121">
        <f>+O58+O59+O62+O66</f>
        <v>6946405.0700000003</v>
      </c>
      <c r="P57" s="121">
        <f>+P58+P59+P62+P65</f>
        <v>4905819.5999999996</v>
      </c>
      <c r="Q57" s="81">
        <f>SUM(E57:P57)</f>
        <v>25206430.899999999</v>
      </c>
      <c r="T57" s="9"/>
    </row>
    <row r="58" spans="1:20" ht="15.75" thickBot="1">
      <c r="A58" s="17" t="s">
        <v>45</v>
      </c>
      <c r="B58" s="18"/>
      <c r="C58" s="48">
        <v>4152615</v>
      </c>
      <c r="D58" s="49">
        <v>4152615</v>
      </c>
      <c r="E58" s="6">
        <v>0</v>
      </c>
      <c r="F58" s="6"/>
      <c r="G58" s="42">
        <v>124608</v>
      </c>
      <c r="H58" s="42"/>
      <c r="I58" s="9">
        <v>1921829.88</v>
      </c>
      <c r="J58" s="114">
        <v>3016425.26</v>
      </c>
      <c r="K58" s="103"/>
      <c r="L58" s="51">
        <v>936920</v>
      </c>
      <c r="M58" s="142"/>
      <c r="N58" s="142"/>
      <c r="O58" s="152">
        <v>4762877.07</v>
      </c>
      <c r="P58" s="152">
        <v>412864.3</v>
      </c>
      <c r="Q58" s="162">
        <f>SUM(E58:P58)</f>
        <v>11175524.510000002</v>
      </c>
    </row>
    <row r="59" spans="1:20" ht="30.75" thickBot="1">
      <c r="A59" s="17" t="s">
        <v>46</v>
      </c>
      <c r="B59" s="18"/>
      <c r="C59" s="49">
        <v>0</v>
      </c>
      <c r="D59" s="49">
        <v>0</v>
      </c>
      <c r="E59" s="49">
        <v>0</v>
      </c>
      <c r="F59" s="49"/>
      <c r="G59" s="49"/>
      <c r="H59" s="98"/>
      <c r="I59" s="49"/>
      <c r="J59" s="49"/>
      <c r="K59" s="98"/>
      <c r="L59" s="51">
        <v>827203.6</v>
      </c>
      <c r="M59" s="142"/>
      <c r="N59" s="142"/>
      <c r="O59" s="142"/>
      <c r="P59" s="152">
        <v>657958.56000000006</v>
      </c>
      <c r="Q59" s="162">
        <f>SUM(E59:P59)</f>
        <v>1485162.1600000001</v>
      </c>
    </row>
    <row r="60" spans="1:20" ht="30.75" thickBot="1">
      <c r="A60" s="17" t="s">
        <v>47</v>
      </c>
      <c r="B60" s="18"/>
      <c r="C60" s="49">
        <v>0</v>
      </c>
      <c r="D60" s="49">
        <v>0</v>
      </c>
      <c r="E60" s="49">
        <v>0</v>
      </c>
      <c r="F60" s="49"/>
      <c r="G60" s="49"/>
      <c r="H60" s="98"/>
      <c r="I60" s="49"/>
      <c r="J60" s="49"/>
      <c r="K60" s="98"/>
      <c r="L60" s="49"/>
      <c r="M60" s="143"/>
      <c r="N60" s="143"/>
      <c r="O60" s="143"/>
      <c r="P60" s="143"/>
      <c r="Q60" s="162">
        <f t="shared" si="19"/>
        <v>0</v>
      </c>
    </row>
    <row r="61" spans="1:20" ht="30.75" thickBot="1">
      <c r="A61" s="17" t="s">
        <v>48</v>
      </c>
      <c r="B61" s="18"/>
      <c r="C61" s="49"/>
      <c r="D61" s="49"/>
      <c r="E61" s="49">
        <v>0</v>
      </c>
      <c r="F61" s="49"/>
      <c r="G61" s="49"/>
      <c r="H61" s="98"/>
      <c r="I61" s="49"/>
      <c r="J61" s="49"/>
      <c r="K61" s="98"/>
      <c r="L61" s="49"/>
      <c r="M61" s="143"/>
      <c r="N61" s="143"/>
      <c r="O61" s="143"/>
      <c r="P61" s="143"/>
      <c r="Q61" s="162">
        <f t="shared" si="19"/>
        <v>0</v>
      </c>
    </row>
    <row r="62" spans="1:20" ht="30.75" thickBot="1">
      <c r="A62" s="17" t="s">
        <v>49</v>
      </c>
      <c r="B62" s="18"/>
      <c r="C62" s="48">
        <v>1445077</v>
      </c>
      <c r="D62" s="48">
        <v>4045077</v>
      </c>
      <c r="E62" s="49">
        <v>0</v>
      </c>
      <c r="F62" s="49"/>
      <c r="G62" s="49"/>
      <c r="H62" s="9">
        <v>2276586.56</v>
      </c>
      <c r="I62" s="51">
        <v>1220819.71</v>
      </c>
      <c r="J62" s="9">
        <v>2464711.2200000002</v>
      </c>
      <c r="K62" s="72"/>
      <c r="L62" s="51">
        <v>149152</v>
      </c>
      <c r="M62" s="142"/>
      <c r="N62" s="142"/>
      <c r="O62" s="152">
        <v>2183528</v>
      </c>
      <c r="P62" s="152">
        <v>51026.74</v>
      </c>
      <c r="Q62" s="162">
        <f>SUM(E62:P62)</f>
        <v>8345824.2300000004</v>
      </c>
    </row>
    <row r="63" spans="1:20" ht="22.5" customHeight="1" thickBot="1">
      <c r="A63" s="17" t="s">
        <v>50</v>
      </c>
      <c r="B63" s="18"/>
      <c r="C63" s="48"/>
      <c r="D63" s="48"/>
      <c r="E63" s="49">
        <v>0</v>
      </c>
      <c r="F63" s="49"/>
      <c r="G63" s="49"/>
      <c r="H63" s="98"/>
      <c r="I63" s="51">
        <v>371700</v>
      </c>
      <c r="J63" s="51"/>
      <c r="K63" s="72"/>
      <c r="L63" s="51"/>
      <c r="M63" s="142"/>
      <c r="N63" s="142"/>
      <c r="O63" s="142"/>
      <c r="P63" s="142"/>
      <c r="Q63" s="162">
        <f t="shared" si="19"/>
        <v>371700</v>
      </c>
    </row>
    <row r="64" spans="1:20" ht="19.5" customHeight="1" thickBot="1">
      <c r="A64" s="29" t="s">
        <v>51</v>
      </c>
      <c r="B64" s="30"/>
      <c r="C64" s="49">
        <v>0</v>
      </c>
      <c r="D64" s="49">
        <v>0</v>
      </c>
      <c r="E64" s="49">
        <v>0</v>
      </c>
      <c r="F64" s="49"/>
      <c r="G64" s="49"/>
      <c r="H64" s="98"/>
      <c r="I64" s="49"/>
      <c r="J64" s="49"/>
      <c r="K64" s="98"/>
      <c r="L64" s="49"/>
      <c r="M64" s="143"/>
      <c r="N64" s="143"/>
      <c r="O64" s="143"/>
      <c r="P64" s="143"/>
      <c r="Q64" s="162">
        <f t="shared" si="19"/>
        <v>0</v>
      </c>
    </row>
    <row r="65" spans="1:20" ht="15.75" thickBot="1">
      <c r="A65" s="17" t="s">
        <v>52</v>
      </c>
      <c r="B65" s="18"/>
      <c r="C65" s="48"/>
      <c r="D65" s="69"/>
      <c r="E65" s="49">
        <v>0</v>
      </c>
      <c r="F65" s="49"/>
      <c r="G65" s="49"/>
      <c r="H65" s="98"/>
      <c r="I65" s="49"/>
      <c r="J65" s="49"/>
      <c r="K65" s="98"/>
      <c r="L65" s="49"/>
      <c r="M65" s="143"/>
      <c r="N65" s="143"/>
      <c r="O65" s="143"/>
      <c r="P65" s="153">
        <v>3783970</v>
      </c>
      <c r="Q65" s="162">
        <f>SUM(E65:P65)</f>
        <v>3783970</v>
      </c>
    </row>
    <row r="66" spans="1:20" ht="35.25" customHeight="1" thickBot="1">
      <c r="A66" s="17" t="s">
        <v>53</v>
      </c>
      <c r="B66" s="18"/>
      <c r="C66" s="48">
        <v>718141</v>
      </c>
      <c r="D66" s="48">
        <v>718141</v>
      </c>
      <c r="E66" s="6">
        <v>0</v>
      </c>
      <c r="F66" s="6"/>
      <c r="G66" s="6"/>
      <c r="H66" s="6"/>
      <c r="I66" s="6"/>
      <c r="J66" s="6"/>
      <c r="K66" s="126"/>
      <c r="L66" s="51">
        <v>44250</v>
      </c>
      <c r="M66" s="142"/>
      <c r="N66" s="142"/>
      <c r="O66" s="142"/>
      <c r="P66" s="142"/>
      <c r="Q66" s="162">
        <f>SUM(E66:P66)</f>
        <v>44250</v>
      </c>
    </row>
    <row r="67" spans="1:20" ht="15.75" thickBot="1">
      <c r="A67" s="16" t="s">
        <v>54</v>
      </c>
      <c r="B67" s="89"/>
      <c r="C67" s="88">
        <f>+C68</f>
        <v>0</v>
      </c>
      <c r="D67" s="81">
        <f>+D68</f>
        <v>0</v>
      </c>
      <c r="E67" s="56">
        <f t="shared" ref="E67:H67" si="24">SUM(E68:E71)</f>
        <v>0</v>
      </c>
      <c r="F67" s="56">
        <f t="shared" si="24"/>
        <v>0</v>
      </c>
      <c r="G67" s="56">
        <f t="shared" si="24"/>
        <v>0</v>
      </c>
      <c r="H67" s="56">
        <f t="shared" si="24"/>
        <v>0</v>
      </c>
      <c r="I67" s="56">
        <f t="shared" ref="I67:M67" si="25">SUM(I68:I71)</f>
        <v>0</v>
      </c>
      <c r="J67" s="56">
        <f t="shared" si="25"/>
        <v>0</v>
      </c>
      <c r="K67" s="63">
        <f t="shared" si="25"/>
        <v>0</v>
      </c>
      <c r="L67" s="63">
        <f t="shared" si="25"/>
        <v>0</v>
      </c>
      <c r="M67" s="63">
        <f t="shared" si="25"/>
        <v>0</v>
      </c>
      <c r="N67" s="63">
        <f t="shared" ref="N67:O67" si="26">SUM(N68:N71)</f>
        <v>0</v>
      </c>
      <c r="O67" s="63">
        <f t="shared" si="26"/>
        <v>0</v>
      </c>
      <c r="P67" s="63">
        <f t="shared" ref="P67" si="27">SUM(P68:P71)</f>
        <v>0</v>
      </c>
      <c r="Q67" s="81">
        <f>SUM(Q68:Q71)</f>
        <v>0</v>
      </c>
    </row>
    <row r="68" spans="1:20">
      <c r="A68" s="17" t="s">
        <v>55</v>
      </c>
      <c r="B68" s="18"/>
      <c r="C68" s="33">
        <v>0</v>
      </c>
      <c r="D68" s="33"/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33">
        <v>0</v>
      </c>
      <c r="Q68" s="120">
        <f t="shared" ref="Q68:Q74" si="28">SUM(E68:O68)</f>
        <v>0</v>
      </c>
    </row>
    <row r="69" spans="1:20">
      <c r="A69" s="17" t="s">
        <v>56</v>
      </c>
      <c r="B69" s="18"/>
      <c r="C69" s="44"/>
      <c r="D69" s="49"/>
      <c r="E69" s="49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120">
        <f t="shared" si="28"/>
        <v>0</v>
      </c>
    </row>
    <row r="70" spans="1:20">
      <c r="A70" s="39" t="s">
        <v>57</v>
      </c>
      <c r="B70" s="30"/>
      <c r="C70" s="46"/>
      <c r="D70" s="33"/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3">
        <v>0</v>
      </c>
      <c r="Q70" s="120">
        <f t="shared" si="28"/>
        <v>0</v>
      </c>
      <c r="S70" s="9"/>
    </row>
    <row r="71" spans="1:20" ht="45.75" thickBot="1">
      <c r="A71" s="35" t="s">
        <v>58</v>
      </c>
      <c r="B71" s="36"/>
      <c r="C71" s="50"/>
      <c r="D71" s="38"/>
      <c r="E71" s="38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120">
        <f t="shared" si="28"/>
        <v>0</v>
      </c>
      <c r="T71" t="s">
        <v>91</v>
      </c>
    </row>
    <row r="72" spans="1:20" ht="30.75" thickBot="1">
      <c r="A72" s="16" t="s">
        <v>59</v>
      </c>
      <c r="B72" s="18"/>
      <c r="C72" s="47"/>
      <c r="D72" s="56"/>
      <c r="E72" s="63">
        <f t="shared" ref="E72" si="29">SUM(E73:E74)</f>
        <v>0</v>
      </c>
      <c r="F72" s="82">
        <v>0</v>
      </c>
      <c r="G72" s="80">
        <v>0</v>
      </c>
      <c r="H72" s="83">
        <v>0</v>
      </c>
      <c r="I72" s="83">
        <v>0</v>
      </c>
      <c r="J72" s="83">
        <v>0</v>
      </c>
      <c r="K72" s="83">
        <v>0</v>
      </c>
      <c r="L72" s="83">
        <v>0</v>
      </c>
      <c r="M72" s="83">
        <v>0</v>
      </c>
      <c r="N72" s="83">
        <v>0</v>
      </c>
      <c r="O72" s="83">
        <v>0</v>
      </c>
      <c r="P72" s="83">
        <v>0</v>
      </c>
      <c r="Q72" s="120">
        <f t="shared" si="28"/>
        <v>0</v>
      </c>
    </row>
    <row r="73" spans="1:20">
      <c r="A73" s="17" t="s">
        <v>60</v>
      </c>
      <c r="B73" s="18"/>
      <c r="C73" s="46"/>
      <c r="D73" s="33"/>
      <c r="E73" s="33">
        <v>0</v>
      </c>
      <c r="F73" s="33">
        <v>0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120">
        <f t="shared" si="28"/>
        <v>0</v>
      </c>
    </row>
    <row r="74" spans="1:20" ht="30.75" thickBot="1">
      <c r="A74" s="17" t="s">
        <v>61</v>
      </c>
      <c r="B74" s="18"/>
      <c r="C74" s="55"/>
      <c r="D74" s="6"/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120">
        <f t="shared" si="28"/>
        <v>0</v>
      </c>
    </row>
    <row r="75" spans="1:20" ht="15.75" thickBot="1">
      <c r="A75" s="16" t="s">
        <v>62</v>
      </c>
      <c r="B75" s="18"/>
      <c r="C75" s="47"/>
      <c r="D75" s="56"/>
      <c r="E75" s="63">
        <f t="shared" ref="E75" si="30">SUM(E76:E78)</f>
        <v>0</v>
      </c>
      <c r="F75" s="82">
        <v>0</v>
      </c>
      <c r="G75" s="80">
        <v>0</v>
      </c>
      <c r="H75" s="83">
        <v>0</v>
      </c>
      <c r="I75" s="83">
        <v>0</v>
      </c>
      <c r="J75" s="83">
        <v>0</v>
      </c>
      <c r="K75" s="83">
        <v>0</v>
      </c>
      <c r="L75" s="83">
        <v>0</v>
      </c>
      <c r="M75" s="83">
        <v>0</v>
      </c>
      <c r="N75" s="83">
        <v>0</v>
      </c>
      <c r="O75" s="83">
        <v>0</v>
      </c>
      <c r="P75" s="83">
        <v>0</v>
      </c>
      <c r="Q75" s="81">
        <f>SUM(Q76:Q78)</f>
        <v>0</v>
      </c>
    </row>
    <row r="76" spans="1:20">
      <c r="A76" s="19" t="s">
        <v>63</v>
      </c>
      <c r="B76" s="18"/>
      <c r="C76" s="46"/>
      <c r="D76" s="33"/>
      <c r="E76" s="33">
        <v>0</v>
      </c>
      <c r="F76" s="33">
        <v>0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33">
        <v>0</v>
      </c>
      <c r="Q76" s="120">
        <f>SUM(E76:O76)</f>
        <v>0</v>
      </c>
    </row>
    <row r="77" spans="1:20">
      <c r="A77" s="19" t="s">
        <v>64</v>
      </c>
      <c r="B77" s="18"/>
      <c r="C77" s="44"/>
      <c r="D77" s="49"/>
      <c r="E77" s="49">
        <v>0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33">
        <v>0</v>
      </c>
      <c r="Q77" s="120">
        <f>SUM(E77:O77)</f>
        <v>0</v>
      </c>
      <c r="S77" s="9"/>
    </row>
    <row r="78" spans="1:20" ht="30.75" thickBot="1">
      <c r="A78" s="17" t="s">
        <v>65</v>
      </c>
      <c r="B78" s="18"/>
      <c r="C78" s="50"/>
      <c r="D78" s="38"/>
      <c r="E78" s="38">
        <v>0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33">
        <v>0</v>
      </c>
      <c r="Q78" s="120">
        <f>SUM(E78:O78)</f>
        <v>0</v>
      </c>
    </row>
    <row r="79" spans="1:20" ht="15.75" thickBot="1">
      <c r="A79" s="22" t="s">
        <v>66</v>
      </c>
      <c r="B79" s="90"/>
      <c r="C79" s="92">
        <f>+C14</f>
        <v>421474336</v>
      </c>
      <c r="D79" s="91">
        <f>+D14</f>
        <v>465584804</v>
      </c>
      <c r="E79" s="57">
        <f t="shared" ref="E79:K79" si="31">+E15+E21+E31+E41+E57</f>
        <v>28259712.540000003</v>
      </c>
      <c r="F79" s="57">
        <f t="shared" si="31"/>
        <v>64563395.310000002</v>
      </c>
      <c r="G79" s="57">
        <f t="shared" si="31"/>
        <v>35405347.829999998</v>
      </c>
      <c r="H79" s="57">
        <f t="shared" si="31"/>
        <v>39389003.799999997</v>
      </c>
      <c r="I79" s="57">
        <f t="shared" si="31"/>
        <v>41678957.600000009</v>
      </c>
      <c r="J79" s="57">
        <f t="shared" si="31"/>
        <v>45839428.609999999</v>
      </c>
      <c r="K79" s="127">
        <f t="shared" si="31"/>
        <v>34121470.799999997</v>
      </c>
      <c r="L79" s="139">
        <f>+L94</f>
        <v>51033250.730000004</v>
      </c>
      <c r="M79" s="139">
        <f>M94</f>
        <v>32505852.550000004</v>
      </c>
      <c r="N79" s="139">
        <f>N94</f>
        <v>32505906.120000001</v>
      </c>
      <c r="O79" s="139">
        <f>O94</f>
        <v>62107138.689999998</v>
      </c>
      <c r="P79" s="139">
        <f>P94</f>
        <v>42994080.730000004</v>
      </c>
      <c r="Q79" s="91">
        <f>+Q15+Q21+Q31+Q41+Q57</f>
        <v>510403545.30999994</v>
      </c>
    </row>
    <row r="80" spans="1:20" ht="15.75" thickBot="1">
      <c r="A80" s="20"/>
      <c r="B80" s="18"/>
      <c r="C80" s="58"/>
      <c r="D80" s="28"/>
      <c r="E80" s="6"/>
      <c r="F80" s="6"/>
      <c r="G80" s="6"/>
      <c r="H80" s="6"/>
      <c r="I80" s="6"/>
      <c r="J80" s="6"/>
      <c r="K80" s="126"/>
      <c r="L80" s="49"/>
      <c r="M80" s="143"/>
      <c r="N80" s="143"/>
      <c r="O80" s="143"/>
      <c r="P80" s="143"/>
      <c r="Q80" s="130"/>
    </row>
    <row r="81" spans="1:19" ht="15.75" thickBot="1">
      <c r="A81" s="24" t="s">
        <v>67</v>
      </c>
      <c r="B81" s="25"/>
      <c r="C81" s="47"/>
      <c r="D81" s="59"/>
      <c r="E81" s="59">
        <v>0</v>
      </c>
      <c r="F81" s="59">
        <v>0</v>
      </c>
      <c r="G81" s="59">
        <v>0</v>
      </c>
      <c r="H81" s="59">
        <v>0</v>
      </c>
      <c r="I81" s="59">
        <v>0</v>
      </c>
      <c r="J81" s="59">
        <v>0</v>
      </c>
      <c r="K81" s="59">
        <v>0</v>
      </c>
      <c r="L81" s="59">
        <v>0</v>
      </c>
      <c r="M81" s="59">
        <v>0</v>
      </c>
      <c r="N81" s="59">
        <v>0</v>
      </c>
      <c r="O81" s="59">
        <v>0</v>
      </c>
      <c r="P81" s="59">
        <v>0</v>
      </c>
      <c r="Q81" s="131">
        <v>0</v>
      </c>
    </row>
    <row r="82" spans="1:19" ht="30.75" thickBot="1">
      <c r="A82" s="16" t="s">
        <v>68</v>
      </c>
      <c r="B82" s="18"/>
      <c r="C82" s="42">
        <v>0</v>
      </c>
      <c r="D82" s="42">
        <v>0</v>
      </c>
      <c r="E82" s="42">
        <v>0</v>
      </c>
      <c r="F82" s="42">
        <v>0</v>
      </c>
      <c r="G82" s="42">
        <v>0</v>
      </c>
      <c r="H82" s="33">
        <v>0</v>
      </c>
      <c r="I82" s="33">
        <v>0</v>
      </c>
      <c r="J82" s="59">
        <v>0</v>
      </c>
      <c r="K82" s="59">
        <v>0</v>
      </c>
      <c r="L82" s="59">
        <v>0</v>
      </c>
      <c r="M82" s="59">
        <v>0</v>
      </c>
      <c r="N82" s="59">
        <v>0</v>
      </c>
      <c r="O82" s="59">
        <v>0</v>
      </c>
      <c r="P82" s="59">
        <v>0</v>
      </c>
      <c r="Q82" s="120">
        <f t="shared" ref="Q82:Q84" si="32">SUM(E82:F82)</f>
        <v>0</v>
      </c>
    </row>
    <row r="83" spans="1:19" ht="30.75" thickBot="1">
      <c r="A83" s="17" t="s">
        <v>69</v>
      </c>
      <c r="B83" s="18"/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33">
        <v>0</v>
      </c>
      <c r="I83" s="33">
        <v>0</v>
      </c>
      <c r="J83" s="59">
        <v>0</v>
      </c>
      <c r="K83" s="59">
        <v>0</v>
      </c>
      <c r="L83" s="59">
        <v>0</v>
      </c>
      <c r="M83" s="59">
        <v>0</v>
      </c>
      <c r="N83" s="59">
        <v>0</v>
      </c>
      <c r="O83" s="59">
        <v>0</v>
      </c>
      <c r="P83" s="59">
        <v>0</v>
      </c>
      <c r="Q83" s="120">
        <f t="shared" si="32"/>
        <v>0</v>
      </c>
    </row>
    <row r="84" spans="1:19" ht="30.75" thickBot="1">
      <c r="A84" s="17" t="s">
        <v>70</v>
      </c>
      <c r="B84" s="18"/>
      <c r="C84" s="7"/>
      <c r="D84" s="7"/>
      <c r="E84" s="7">
        <v>0</v>
      </c>
      <c r="F84" s="7">
        <v>0</v>
      </c>
      <c r="G84" s="7">
        <v>0</v>
      </c>
      <c r="H84" s="78">
        <v>0</v>
      </c>
      <c r="I84" s="78">
        <v>0</v>
      </c>
      <c r="J84" s="59">
        <v>0</v>
      </c>
      <c r="K84" s="59">
        <v>0</v>
      </c>
      <c r="L84" s="59">
        <v>0</v>
      </c>
      <c r="M84" s="59">
        <v>0</v>
      </c>
      <c r="N84" s="59">
        <v>0</v>
      </c>
      <c r="O84" s="59">
        <v>0</v>
      </c>
      <c r="P84" s="59">
        <v>0</v>
      </c>
      <c r="Q84" s="132">
        <f t="shared" si="32"/>
        <v>0</v>
      </c>
    </row>
    <row r="85" spans="1:19" ht="15.75" thickBot="1">
      <c r="A85" s="14" t="s">
        <v>71</v>
      </c>
      <c r="B85" s="93"/>
      <c r="C85" s="94">
        <v>0</v>
      </c>
      <c r="D85" s="85">
        <v>0</v>
      </c>
      <c r="E85" s="59">
        <v>0</v>
      </c>
      <c r="F85" s="59">
        <v>0</v>
      </c>
      <c r="G85" s="59">
        <v>0</v>
      </c>
      <c r="H85" s="80">
        <v>0</v>
      </c>
      <c r="I85" s="80">
        <v>0</v>
      </c>
      <c r="J85" s="59">
        <v>0</v>
      </c>
      <c r="K85" s="59">
        <v>0</v>
      </c>
      <c r="L85" s="59">
        <v>0</v>
      </c>
      <c r="M85" s="59">
        <v>0</v>
      </c>
      <c r="N85" s="59">
        <v>0</v>
      </c>
      <c r="O85" s="59">
        <v>0</v>
      </c>
      <c r="P85" s="59">
        <v>0</v>
      </c>
      <c r="Q85" s="133">
        <f>SUM(C85:I85)</f>
        <v>0</v>
      </c>
    </row>
    <row r="86" spans="1:19" ht="15.75" thickBot="1">
      <c r="A86" s="19" t="s">
        <v>72</v>
      </c>
      <c r="B86" s="18"/>
      <c r="C86" s="42">
        <v>0</v>
      </c>
      <c r="D86" s="7"/>
      <c r="E86" s="7">
        <v>0</v>
      </c>
      <c r="F86" s="7">
        <v>0</v>
      </c>
      <c r="G86" s="7">
        <v>0</v>
      </c>
      <c r="H86" s="33">
        <v>0</v>
      </c>
      <c r="I86" s="33">
        <v>0</v>
      </c>
      <c r="J86" s="59">
        <v>0</v>
      </c>
      <c r="K86" s="59">
        <v>0</v>
      </c>
      <c r="L86" s="59">
        <v>0</v>
      </c>
      <c r="M86" s="59">
        <v>0</v>
      </c>
      <c r="N86" s="59">
        <v>0</v>
      </c>
      <c r="O86" s="59">
        <v>0</v>
      </c>
      <c r="P86" s="59">
        <v>0</v>
      </c>
      <c r="Q86" s="129">
        <f>SUM(E86:I86)</f>
        <v>0</v>
      </c>
    </row>
    <row r="87" spans="1:19" ht="15.75" thickBot="1">
      <c r="A87" s="19" t="s">
        <v>73</v>
      </c>
      <c r="C87" s="7">
        <v>0</v>
      </c>
      <c r="D87" s="51"/>
      <c r="E87" s="51">
        <v>0</v>
      </c>
      <c r="F87" s="51">
        <v>0</v>
      </c>
      <c r="G87" s="51">
        <v>0</v>
      </c>
      <c r="H87" s="33">
        <v>0</v>
      </c>
      <c r="I87" s="33">
        <v>0</v>
      </c>
      <c r="J87" s="59">
        <v>0</v>
      </c>
      <c r="K87" s="59">
        <v>0</v>
      </c>
      <c r="L87" s="59">
        <v>0</v>
      </c>
      <c r="M87" s="59">
        <v>0</v>
      </c>
      <c r="N87" s="59">
        <v>0</v>
      </c>
      <c r="O87" s="59">
        <v>0</v>
      </c>
      <c r="P87" s="59">
        <v>0</v>
      </c>
      <c r="Q87" s="129">
        <f t="shared" ref="Q87:Q89" si="33">SUM(E87:I87)</f>
        <v>0</v>
      </c>
    </row>
    <row r="88" spans="1:19" ht="15.75" thickBot="1">
      <c r="A88" s="19"/>
      <c r="C88" s="76"/>
      <c r="D88" s="74"/>
      <c r="E88" s="51"/>
      <c r="F88" s="51"/>
      <c r="G88" s="51"/>
      <c r="H88" s="33">
        <v>0</v>
      </c>
      <c r="I88" s="33">
        <v>0</v>
      </c>
      <c r="J88" s="59">
        <v>0</v>
      </c>
      <c r="K88" s="59">
        <v>0</v>
      </c>
      <c r="L88" s="59">
        <v>0</v>
      </c>
      <c r="M88" s="59">
        <v>0</v>
      </c>
      <c r="N88" s="59">
        <v>0</v>
      </c>
      <c r="O88" s="59">
        <v>0</v>
      </c>
      <c r="P88" s="59">
        <v>0</v>
      </c>
      <c r="Q88" s="129">
        <f t="shared" si="33"/>
        <v>0</v>
      </c>
    </row>
    <row r="89" spans="1:19" ht="15.75" thickBot="1">
      <c r="A89" s="19"/>
      <c r="C89" s="75"/>
      <c r="D89" s="77"/>
      <c r="E89" s="7"/>
      <c r="F89" s="7"/>
      <c r="G89" s="7"/>
      <c r="H89" s="6">
        <v>0</v>
      </c>
      <c r="I89" s="6">
        <v>0</v>
      </c>
      <c r="J89" s="59">
        <v>0</v>
      </c>
      <c r="K89" s="59">
        <v>0</v>
      </c>
      <c r="L89" s="59">
        <v>0</v>
      </c>
      <c r="M89" s="59">
        <v>0</v>
      </c>
      <c r="N89" s="59">
        <v>0</v>
      </c>
      <c r="O89" s="59">
        <v>0</v>
      </c>
      <c r="P89" s="59">
        <v>0</v>
      </c>
      <c r="Q89" s="129">
        <f t="shared" si="33"/>
        <v>0</v>
      </c>
    </row>
    <row r="90" spans="1:19" ht="15.75" thickBot="1">
      <c r="A90" s="26" t="s">
        <v>74</v>
      </c>
      <c r="C90" s="94"/>
      <c r="D90" s="95"/>
      <c r="E90" s="59">
        <v>0</v>
      </c>
      <c r="F90" s="59">
        <v>0</v>
      </c>
      <c r="G90" s="84">
        <v>0</v>
      </c>
      <c r="H90" s="86">
        <v>0</v>
      </c>
      <c r="I90" s="86">
        <v>0</v>
      </c>
      <c r="J90" s="59">
        <v>0</v>
      </c>
      <c r="K90" s="59">
        <v>0</v>
      </c>
      <c r="L90" s="59">
        <v>0</v>
      </c>
      <c r="M90" s="59">
        <v>0</v>
      </c>
      <c r="N90" s="59">
        <v>0</v>
      </c>
      <c r="O90" s="59">
        <v>0</v>
      </c>
      <c r="P90" s="59">
        <v>0</v>
      </c>
      <c r="Q90" s="85">
        <v>0</v>
      </c>
    </row>
    <row r="91" spans="1:19" ht="30.75" thickBot="1">
      <c r="A91" s="17" t="s">
        <v>75</v>
      </c>
      <c r="B91" s="18"/>
      <c r="C91" s="61">
        <v>0</v>
      </c>
      <c r="D91" s="61"/>
      <c r="E91" s="61">
        <v>0</v>
      </c>
      <c r="F91" s="61">
        <v>0</v>
      </c>
      <c r="G91" s="61">
        <v>0</v>
      </c>
      <c r="H91" s="79">
        <v>0</v>
      </c>
      <c r="I91" s="79">
        <v>0</v>
      </c>
      <c r="J91" s="59">
        <v>0</v>
      </c>
      <c r="K91" s="59">
        <v>0</v>
      </c>
      <c r="L91" s="59">
        <v>0</v>
      </c>
      <c r="M91" s="59">
        <v>0</v>
      </c>
      <c r="N91" s="59">
        <v>0</v>
      </c>
      <c r="O91" s="59">
        <v>0</v>
      </c>
      <c r="P91" s="59">
        <v>0</v>
      </c>
      <c r="Q91" s="134">
        <f>SUM(E91:I91)</f>
        <v>0</v>
      </c>
    </row>
    <row r="92" spans="1:19" ht="15.75" thickTop="1">
      <c r="A92" s="22" t="s">
        <v>76</v>
      </c>
      <c r="B92" s="23"/>
      <c r="C92" s="60">
        <v>0</v>
      </c>
      <c r="D92" s="60"/>
      <c r="E92" s="60">
        <v>0</v>
      </c>
      <c r="F92" s="60">
        <v>0</v>
      </c>
      <c r="G92" s="60">
        <v>0</v>
      </c>
      <c r="H92" s="60">
        <v>0</v>
      </c>
      <c r="I92" s="60">
        <v>0</v>
      </c>
      <c r="J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135">
        <v>0</v>
      </c>
    </row>
    <row r="93" spans="1:19">
      <c r="A93" s="41"/>
      <c r="B93" s="30"/>
      <c r="C93" s="31"/>
      <c r="D93" s="32"/>
      <c r="E93" s="34"/>
      <c r="F93" s="34"/>
      <c r="G93" s="34"/>
      <c r="H93" s="34"/>
      <c r="I93" s="34"/>
      <c r="J93" s="34"/>
      <c r="K93" s="34"/>
      <c r="L93" s="140"/>
      <c r="M93" s="146"/>
      <c r="N93" s="146"/>
      <c r="O93" s="146"/>
      <c r="P93" s="146"/>
      <c r="Q93" s="136"/>
    </row>
    <row r="94" spans="1:19" ht="21" customHeight="1" thickBot="1">
      <c r="A94" s="40" t="s">
        <v>77</v>
      </c>
      <c r="B94" s="27"/>
      <c r="C94" s="62">
        <f t="shared" ref="C94:F94" si="34">+C79+C92</f>
        <v>421474336</v>
      </c>
      <c r="D94" s="62">
        <f t="shared" si="34"/>
        <v>465584804</v>
      </c>
      <c r="E94" s="62">
        <f t="shared" si="34"/>
        <v>28259712.540000003</v>
      </c>
      <c r="F94" s="62">
        <f t="shared" si="34"/>
        <v>64563395.310000002</v>
      </c>
      <c r="G94" s="62">
        <f t="shared" ref="G94:H94" si="35">+G79+G92</f>
        <v>35405347.829999998</v>
      </c>
      <c r="H94" s="62">
        <f t="shared" si="35"/>
        <v>39389003.799999997</v>
      </c>
      <c r="I94" s="62">
        <f t="shared" ref="I94:K94" si="36">+I79+I92</f>
        <v>41678957.600000009</v>
      </c>
      <c r="J94" s="62">
        <f t="shared" si="36"/>
        <v>45839428.609999999</v>
      </c>
      <c r="K94" s="62">
        <f t="shared" si="36"/>
        <v>34121470.799999997</v>
      </c>
      <c r="L94" s="62">
        <f>+L57+L31+L21+L15</f>
        <v>51033250.730000004</v>
      </c>
      <c r="M94" s="62">
        <f>+M57+M31+M21+M15</f>
        <v>32505852.550000004</v>
      </c>
      <c r="N94" s="62">
        <f>+N57+N31+N21+N15</f>
        <v>32505906.120000001</v>
      </c>
      <c r="O94" s="62">
        <f>+O57+O31+O21+O15</f>
        <v>62107138.689999998</v>
      </c>
      <c r="P94" s="62">
        <f>+P57+P31+P21+P15</f>
        <v>42994080.730000004</v>
      </c>
      <c r="Q94" s="62">
        <f>+Q79+Q92</f>
        <v>510403545.30999994</v>
      </c>
      <c r="S94" s="9"/>
    </row>
    <row r="95" spans="1:19" ht="15.75" thickTop="1">
      <c r="A95" s="8" t="s">
        <v>82</v>
      </c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1:19">
      <c r="A96" s="2" t="s">
        <v>83</v>
      </c>
    </row>
    <row r="97" spans="1:23">
      <c r="A97" s="2" t="s">
        <v>84</v>
      </c>
    </row>
    <row r="98" spans="1:23">
      <c r="A98" s="2" t="s">
        <v>85</v>
      </c>
    </row>
    <row r="99" spans="1:23">
      <c r="A99" s="2" t="s">
        <v>105</v>
      </c>
    </row>
    <row r="100" spans="1:23">
      <c r="A100" s="2" t="s">
        <v>106</v>
      </c>
    </row>
    <row r="101" spans="1:23">
      <c r="A101" s="2" t="s">
        <v>89</v>
      </c>
    </row>
    <row r="102" spans="1:23">
      <c r="A102" s="2"/>
    </row>
    <row r="104" spans="1:23" ht="27.75" customHeight="1">
      <c r="A104" s="167" t="s">
        <v>116</v>
      </c>
      <c r="B104" s="167"/>
      <c r="C104" s="167"/>
      <c r="G104" s="150"/>
      <c r="H104" s="150"/>
      <c r="M104" s="169" t="s">
        <v>113</v>
      </c>
      <c r="N104" s="169"/>
      <c r="O104" s="169"/>
      <c r="P104" s="169"/>
      <c r="Q104" s="169"/>
      <c r="R104" s="64"/>
      <c r="S104" s="64"/>
      <c r="T104" s="64"/>
      <c r="U104" s="64"/>
      <c r="V104" s="64"/>
      <c r="W104" s="64"/>
    </row>
    <row r="105" spans="1:23" ht="24" customHeight="1">
      <c r="A105" s="168" t="s">
        <v>110</v>
      </c>
      <c r="B105" s="168"/>
      <c r="C105" s="168"/>
      <c r="G105" s="68"/>
      <c r="H105" s="68"/>
      <c r="M105" s="168" t="s">
        <v>119</v>
      </c>
      <c r="N105" s="168"/>
      <c r="O105" s="168"/>
      <c r="P105" s="168"/>
      <c r="Q105" s="168"/>
      <c r="R105" s="67"/>
      <c r="S105" s="67"/>
      <c r="T105" s="67"/>
      <c r="U105" s="67"/>
      <c r="V105" s="67"/>
      <c r="W105" s="67"/>
    </row>
    <row r="106" spans="1:23" ht="11.25" customHeight="1">
      <c r="A106" s="168" t="s">
        <v>108</v>
      </c>
      <c r="B106" s="168"/>
      <c r="C106" s="168"/>
      <c r="G106" s="151"/>
      <c r="H106" s="151"/>
      <c r="M106" s="170" t="s">
        <v>97</v>
      </c>
      <c r="N106" s="170"/>
      <c r="O106" s="170"/>
      <c r="P106" s="170"/>
      <c r="Q106" s="170"/>
      <c r="R106" s="68"/>
      <c r="S106" s="68"/>
      <c r="T106" s="68"/>
      <c r="U106" s="68"/>
      <c r="V106" s="68"/>
      <c r="W106" s="68"/>
    </row>
    <row r="107" spans="1:23" ht="12" customHeight="1">
      <c r="A107" s="168"/>
      <c r="B107" s="168"/>
      <c r="C107" s="168"/>
      <c r="G107" s="68"/>
      <c r="H107" s="68"/>
      <c r="M107" s="170"/>
      <c r="N107" s="170"/>
      <c r="O107" s="170"/>
      <c r="P107" s="170"/>
      <c r="Q107" s="170"/>
      <c r="R107" s="68"/>
      <c r="S107" s="68"/>
      <c r="T107" s="68"/>
      <c r="U107" s="68"/>
      <c r="V107" s="68"/>
      <c r="W107" s="68"/>
    </row>
    <row r="108" spans="1:23" ht="18.75">
      <c r="A108" s="171" t="s">
        <v>118</v>
      </c>
      <c r="B108" s="171"/>
      <c r="C108" s="171"/>
      <c r="F108" s="164" t="s">
        <v>95</v>
      </c>
      <c r="G108" s="164"/>
      <c r="H108" s="164"/>
      <c r="I108" s="164"/>
      <c r="J108" s="164"/>
      <c r="N108" s="163" t="s">
        <v>117</v>
      </c>
      <c r="O108" s="165"/>
      <c r="P108" s="165"/>
      <c r="Q108" s="165"/>
    </row>
    <row r="109" spans="1:23" ht="18.75">
      <c r="F109" s="166" t="s">
        <v>115</v>
      </c>
      <c r="G109" s="166"/>
      <c r="H109" s="166"/>
      <c r="I109" s="166"/>
      <c r="J109" s="166"/>
      <c r="K109" s="113"/>
      <c r="L109" s="115"/>
      <c r="M109" s="119"/>
      <c r="N109" s="165"/>
      <c r="O109" s="165"/>
      <c r="P109" s="165"/>
      <c r="Q109" s="165"/>
    </row>
    <row r="110" spans="1:23" ht="15.75">
      <c r="F110" s="165" t="s">
        <v>96</v>
      </c>
      <c r="G110" s="165"/>
      <c r="H110" s="165"/>
      <c r="I110" s="165"/>
      <c r="J110" s="165"/>
    </row>
    <row r="111" spans="1:23" ht="15.75">
      <c r="B111" s="65"/>
      <c r="C111" s="65"/>
      <c r="F111" s="163" t="s">
        <v>101</v>
      </c>
      <c r="G111" s="163"/>
      <c r="H111" s="163"/>
      <c r="I111" s="163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</row>
    <row r="112" spans="1:23">
      <c r="B112" s="66"/>
      <c r="C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</row>
    <row r="113" spans="2:23">
      <c r="B113" s="66"/>
      <c r="C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</row>
  </sheetData>
  <mergeCells count="18">
    <mergeCell ref="F111:I111"/>
    <mergeCell ref="A108:C108"/>
    <mergeCell ref="F108:J108"/>
    <mergeCell ref="F109:J109"/>
    <mergeCell ref="F110:J110"/>
    <mergeCell ref="M104:Q104"/>
    <mergeCell ref="N108:Q109"/>
    <mergeCell ref="M105:Q105"/>
    <mergeCell ref="M106:Q107"/>
    <mergeCell ref="A6:Q6"/>
    <mergeCell ref="E11:K11"/>
    <mergeCell ref="A7:Q7"/>
    <mergeCell ref="A8:Q8"/>
    <mergeCell ref="A9:Q9"/>
    <mergeCell ref="A10:Q10"/>
    <mergeCell ref="A104:C104"/>
    <mergeCell ref="A105:C105"/>
    <mergeCell ref="A106:C107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40" fitToWidth="0" fitToHeight="0" orientation="landscape" r:id="rId1"/>
  <headerFooter>
    <oddFooter>Página &amp;P</oddFooter>
  </headerFooter>
  <rowBreaks count="4" manualBreakCount="4">
    <brk id="30" max="7" man="1"/>
    <brk id="47" max="7" man="1"/>
    <brk id="64" max="7" man="1"/>
    <brk id="85" max="7" man="1"/>
  </rowBreaks>
  <ignoredErrors>
    <ignoredError sqref="E49 E57 E67 E7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Compras Cesfront</cp:lastModifiedBy>
  <cp:revision/>
  <cp:lastPrinted>2024-01-04T13:50:46Z</cp:lastPrinted>
  <dcterms:created xsi:type="dcterms:W3CDTF">2018-04-17T18:57:16Z</dcterms:created>
  <dcterms:modified xsi:type="dcterms:W3CDTF">2024-01-04T13:55:34Z</dcterms:modified>
</cp:coreProperties>
</file>