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'!$A$1:$L$121</definedName>
    <definedName name="_xlnm.Print_Titles" localSheetId="0">'Plantilla Ejecución '!$1:$20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7" i="3"/>
  <c r="L68"/>
  <c r="L69"/>
  <c r="L70"/>
  <c r="L71"/>
  <c r="L72"/>
  <c r="L73"/>
  <c r="L74"/>
  <c r="L66"/>
  <c r="L41"/>
  <c r="L42"/>
  <c r="L43"/>
  <c r="L44"/>
  <c r="L45"/>
  <c r="L46"/>
  <c r="L47"/>
  <c r="L48"/>
  <c r="L40"/>
  <c r="L31"/>
  <c r="L32"/>
  <c r="L33"/>
  <c r="L34"/>
  <c r="L35"/>
  <c r="L36"/>
  <c r="L37"/>
  <c r="L38"/>
  <c r="L30"/>
  <c r="L29" s="1"/>
  <c r="L25"/>
  <c r="L26"/>
  <c r="L27"/>
  <c r="L28"/>
  <c r="L24"/>
  <c r="K65"/>
  <c r="K87" s="1"/>
  <c r="K102" s="1"/>
  <c r="K75"/>
  <c r="K39"/>
  <c r="K29"/>
  <c r="K23"/>
  <c r="J65"/>
  <c r="J75"/>
  <c r="J49"/>
  <c r="J39"/>
  <c r="J29"/>
  <c r="J23"/>
  <c r="L99"/>
  <c r="L97"/>
  <c r="L96"/>
  <c r="L95"/>
  <c r="L94"/>
  <c r="L93"/>
  <c r="L92"/>
  <c r="L91"/>
  <c r="L90"/>
  <c r="L86"/>
  <c r="L85"/>
  <c r="L84"/>
  <c r="L83" s="1"/>
  <c r="E83"/>
  <c r="L82"/>
  <c r="L81"/>
  <c r="L80"/>
  <c r="E80"/>
  <c r="L79"/>
  <c r="L78"/>
  <c r="L77"/>
  <c r="L76"/>
  <c r="L75"/>
  <c r="I75"/>
  <c r="H75"/>
  <c r="G75"/>
  <c r="F75"/>
  <c r="E75"/>
  <c r="D75"/>
  <c r="C75"/>
  <c r="L65"/>
  <c r="I65"/>
  <c r="H65"/>
  <c r="G65"/>
  <c r="F65"/>
  <c r="E65"/>
  <c r="D65"/>
  <c r="C65"/>
  <c r="L64"/>
  <c r="L63"/>
  <c r="L62"/>
  <c r="L61"/>
  <c r="L60"/>
  <c r="L59"/>
  <c r="L58"/>
  <c r="L57"/>
  <c r="I57"/>
  <c r="H57"/>
  <c r="G57"/>
  <c r="F57"/>
  <c r="E57"/>
  <c r="L56"/>
  <c r="L55"/>
  <c r="L54"/>
  <c r="L53"/>
  <c r="L52"/>
  <c r="L51"/>
  <c r="L50"/>
  <c r="L49" s="1"/>
  <c r="I49"/>
  <c r="H49"/>
  <c r="G49"/>
  <c r="F49"/>
  <c r="E49"/>
  <c r="D49"/>
  <c r="C49"/>
  <c r="L39"/>
  <c r="I39"/>
  <c r="H39"/>
  <c r="G39"/>
  <c r="F39"/>
  <c r="E39"/>
  <c r="D39"/>
  <c r="C39"/>
  <c r="I29"/>
  <c r="H29"/>
  <c r="G29"/>
  <c r="F29"/>
  <c r="E29"/>
  <c r="D29"/>
  <c r="C29"/>
  <c r="L23"/>
  <c r="I23"/>
  <c r="I87" s="1"/>
  <c r="I102" s="1"/>
  <c r="H23"/>
  <c r="H87" s="1"/>
  <c r="H102" s="1"/>
  <c r="G23"/>
  <c r="G87" s="1"/>
  <c r="G102" s="1"/>
  <c r="F23"/>
  <c r="F87" s="1"/>
  <c r="F102" s="1"/>
  <c r="E23"/>
  <c r="E87" s="1"/>
  <c r="E102" s="1"/>
  <c r="D23"/>
  <c r="C23"/>
  <c r="I22"/>
  <c r="H22"/>
  <c r="G22"/>
  <c r="F22"/>
  <c r="E22"/>
  <c r="D22"/>
  <c r="D87" s="1"/>
  <c r="D102" s="1"/>
  <c r="C22"/>
  <c r="C87" s="1"/>
  <c r="C102" s="1"/>
  <c r="K22" l="1"/>
  <c r="J87"/>
  <c r="J102" s="1"/>
  <c r="L22"/>
  <c r="J22"/>
  <c r="L87"/>
  <c r="L102" s="1"/>
</calcChain>
</file>

<file path=xl/sharedStrings.xml><?xml version="1.0" encoding="utf-8"?>
<sst xmlns="http://schemas.openxmlformats.org/spreadsheetml/2006/main" count="119" uniqueCount="118">
  <si>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</si>
  <si>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</si>
  <si>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</si>
  <si>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</si>
  <si>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</si>
  <si>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</si>
  <si>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</si>
  <si>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</si>
  <si>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</si>
  <si>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</si>
  <si>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</si>
  <si>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</si>
  <si>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</si>
  <si>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</si>
  <si>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</si>
  <si>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</si>
  <si>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</si>
  <si>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</si>
  <si>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</si>
  <si>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</si>
  <si>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</si>
  <si>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</si>
  <si>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</si>
  <si>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</si>
  <si>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</si>
  <si>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</si>
  <si>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</si>
  <si>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</si>
  <si>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</si>
  <si>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</si>
  <si>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</si>
  <si>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</si>
  <si>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</si>
  <si>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</si>
  <si>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</si>
  <si>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</si>
  <si>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</si>
  <si>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</si>
  <si>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</si>
  <si>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</si>
  <si>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</si>
  <si>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</si>
  <si>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</si>
  <si>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</si>
  <si>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</si>
  <si>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</si>
  <si>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</si>
  <si>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</si>
  <si>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</si>
  <si>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</si>
  <si>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</si>
  <si>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</si>
  <si>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</si>
  <si>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</si>
  <si>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</si>
  <si>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</si>
  <si>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</si>
  <si>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</si>
  <si>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</si>
  <si>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</si>
  <si>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</si>
  <si>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</si>
  <si>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</si>
  <si>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</si>
  <si>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</si>
  <si>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</si>
  <si>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</si>
  <si>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</si>
  <si>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</si>
  <si>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</si>
  <si>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</si>
  <si>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</si>
  <si>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</si>
  <si>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</si>
  <si>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</si>
  <si>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</si>
  <si>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</si>
  <si>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</si>
  <si>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</si>
  <si>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</si>
  <si>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</si>
  <si>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</si>
  <si>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</si>
  <si>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</si>
  <si>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</si>
  <si>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</si>
  <si>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</si>
  <si>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</si>
  <si>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</si>
  <si>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</si>
  <si>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</si>
  <si>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</si>
  <si>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</si>
  <si>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</si>
  <si>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</si>
  <si>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</si>
  <si>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Teniente de Navío Contadora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</si>
  <si>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</si>
  <si>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Encargada de Presupuesto del CESFronT.                                                                       </t>
  </si>
  <si>
    <t xml:space="preserve"> Preparado por:                                                                                                                          </t>
  </si>
  <si>
    <t>Lic. RAMÓN  R. REYNOSO AMADOR,</t>
  </si>
  <si>
    <t>Sud-Director Financiero del CESFronT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</si>
  <si>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</si>
  <si>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</si>
  <si>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Auditor Interno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</si>
  <si>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</si>
  <si>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 xml:space="preserve">Revisado por </t>
  </si>
  <si>
    <t>LICDA. JOHANNY ANYELINA SUBERVI VALDEZ</t>
  </si>
  <si>
    <t>MINISTERIO DE DEFENSA</t>
  </si>
  <si>
    <t>CUERPO ESPECIALIZADO DE SEGURIDAD FRONTERIZA TERRESTRE, (CESFronT).</t>
  </si>
  <si>
    <t>Abril</t>
  </si>
  <si>
    <t xml:space="preserve">                              Mayor Contador, E.R.D.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</si>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</sst>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1" fillId="0" borderId="20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3" fontId="1" fillId="0" borderId="27" xfId="1" applyFont="1" applyBorder="1" applyAlignment="1">
      <alignment vertical="center" wrapText="1"/>
    </xf>
    <xf numFmtId="4" fontId="1" fillId="0" borderId="28" xfId="0" applyNumberFormat="1" applyFont="1" applyBorder="1" applyAlignment="1">
      <alignment vertical="center" wrapText="1"/>
    </xf>
    <xf numFmtId="4" fontId="0" fillId="0" borderId="25" xfId="0" applyNumberFormat="1" applyBorder="1"/>
    <xf numFmtId="0" fontId="0" fillId="0" borderId="0" xfId="0" applyAlignment="1">
      <alignment horizontal="center"/>
    </xf>
    <xf numFmtId="4" fontId="1" fillId="0" borderId="29" xfId="0" applyNumberFormat="1" applyFont="1" applyBorder="1" applyAlignment="1">
      <alignment vertical="center" wrapText="1"/>
    </xf>
    <xf numFmtId="4" fontId="0" fillId="0" borderId="2" xfId="0" applyNumberFormat="1" applyBorder="1"/>
    <xf numFmtId="4" fontId="0" fillId="0" borderId="28" xfId="0" applyNumberFormat="1" applyBorder="1"/>
    <xf numFmtId="0" fontId="0" fillId="0" borderId="1" xfId="0" applyBorder="1"/>
    <xf numFmtId="4" fontId="0" fillId="0" borderId="30" xfId="0" applyNumberFormat="1" applyBorder="1"/>
    <xf numFmtId="4" fontId="0" fillId="0" borderId="30" xfId="0" applyNumberFormat="1" applyBorder="1" applyAlignment="1">
      <alignment vertical="center" wrapText="1"/>
    </xf>
    <xf numFmtId="4" fontId="0" fillId="0" borderId="30" xfId="1" applyNumberFormat="1" applyFont="1" applyBorder="1"/>
    <xf numFmtId="4" fontId="0" fillId="0" borderId="31" xfId="0" applyNumberFormat="1" applyBorder="1" applyAlignment="1">
      <alignment vertical="center" wrapText="1"/>
    </xf>
    <xf numFmtId="4" fontId="0" fillId="0" borderId="23" xfId="1" applyNumberFormat="1" applyFont="1" applyBorder="1"/>
    <xf numFmtId="4" fontId="0" fillId="0" borderId="20" xfId="0" applyNumberFormat="1" applyBorder="1" applyAlignment="1">
      <alignment vertical="center" wrapText="1"/>
    </xf>
    <xf numFmtId="4" fontId="0" fillId="0" borderId="20" xfId="1" applyNumberFormat="1" applyFont="1" applyBorder="1"/>
    <xf numFmtId="4" fontId="1" fillId="0" borderId="33" xfId="0" applyNumberFormat="1" applyFon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24" xfId="0" applyNumberFormat="1" applyBorder="1"/>
    <xf numFmtId="4" fontId="0" fillId="0" borderId="33" xfId="0" applyNumberFormat="1" applyBorder="1"/>
    <xf numFmtId="4" fontId="0" fillId="0" borderId="32" xfId="0" applyNumberFormat="1" applyBorder="1" applyAlignment="1">
      <alignment vertical="center" wrapText="1"/>
    </xf>
    <xf numFmtId="0" fontId="1" fillId="0" borderId="0" xfId="0" applyFont="1" applyBorder="1"/>
    <xf numFmtId="4" fontId="1" fillId="0" borderId="32" xfId="0" applyNumberFormat="1" applyFont="1" applyBorder="1" applyAlignment="1">
      <alignment vertical="center" wrapText="1"/>
    </xf>
    <xf numFmtId="0" fontId="0" fillId="0" borderId="0" xfId="0" applyBorder="1"/>
    <xf numFmtId="164" fontId="1" fillId="2" borderId="34" xfId="0" applyNumberFormat="1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0" fontId="0" fillId="0" borderId="8" xfId="0" applyBorder="1"/>
    <xf numFmtId="4" fontId="0" fillId="0" borderId="32" xfId="0" applyNumberFormat="1" applyBorder="1"/>
    <xf numFmtId="4" fontId="0" fillId="0" borderId="35" xfId="0" applyNumberFormat="1" applyBorder="1"/>
    <xf numFmtId="4" fontId="1" fillId="0" borderId="24" xfId="1" applyNumberFormat="1" applyFont="1" applyBorder="1" applyAlignment="1">
      <alignment vertical="center" wrapText="1"/>
    </xf>
    <xf numFmtId="43" fontId="0" fillId="0" borderId="25" xfId="1" applyFont="1" applyBorder="1"/>
    <xf numFmtId="4" fontId="0" fillId="0" borderId="25" xfId="0" applyNumberFormat="1" applyBorder="1" applyAlignment="1">
      <alignment vertical="center" wrapText="1"/>
    </xf>
    <xf numFmtId="4" fontId="0" fillId="0" borderId="36" xfId="0" applyNumberFormat="1" applyBorder="1"/>
    <xf numFmtId="43" fontId="1" fillId="0" borderId="37" xfId="1" applyFont="1" applyBorder="1" applyAlignment="1">
      <alignment vertical="center" wrapText="1"/>
    </xf>
    <xf numFmtId="4" fontId="1" fillId="0" borderId="38" xfId="1" applyNumberFormat="1" applyFont="1" applyBorder="1" applyAlignment="1">
      <alignment vertical="center" wrapText="1"/>
    </xf>
    <xf numFmtId="4" fontId="0" fillId="0" borderId="5" xfId="0" applyNumberFormat="1" applyBorder="1"/>
    <xf numFmtId="4" fontId="0" fillId="0" borderId="7" xfId="0" applyNumberFormat="1" applyBorder="1"/>
    <xf numFmtId="4" fontId="1" fillId="0" borderId="39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vertical="center" wrapText="1"/>
    </xf>
    <xf numFmtId="4" fontId="1" fillId="0" borderId="36" xfId="0" applyNumberFormat="1" applyFont="1" applyBorder="1" applyAlignment="1">
      <alignment vertical="center" wrapText="1"/>
    </xf>
    <xf numFmtId="4" fontId="1" fillId="0" borderId="40" xfId="0" applyNumberFormat="1" applyFont="1" applyBorder="1" applyAlignment="1">
      <alignment vertical="center" wrapText="1"/>
    </xf>
    <xf numFmtId="4" fontId="1" fillId="0" borderId="41" xfId="1" applyNumberFormat="1" applyFont="1" applyBorder="1" applyAlignment="1">
      <alignment vertical="center" wrapText="1"/>
    </xf>
    <xf numFmtId="4" fontId="1" fillId="0" borderId="32" xfId="1" applyNumberFormat="1" applyFont="1" applyBorder="1" applyAlignment="1">
      <alignment vertical="center" wrapText="1"/>
    </xf>
    <xf numFmtId="43" fontId="1" fillId="0" borderId="42" xfId="1" applyFont="1" applyBorder="1" applyAlignment="1">
      <alignment vertical="center" wrapText="1"/>
    </xf>
    <xf numFmtId="4" fontId="1" fillId="0" borderId="42" xfId="0" applyNumberFormat="1" applyFont="1" applyBorder="1" applyAlignment="1">
      <alignment vertical="center" wrapText="1"/>
    </xf>
    <xf numFmtId="4" fontId="1" fillId="0" borderId="4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44" xfId="0" applyNumberFormat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0" xfId="0" applyNumberFormat="1" applyBorder="1" applyAlignment="1">
      <alignment vertical="center" wrapText="1"/>
    </xf>
    <xf numFmtId="4" fontId="0" fillId="0" borderId="45" xfId="0" applyNumberFormat="1" applyBorder="1" applyAlignment="1">
      <alignment vertical="center" wrapText="1"/>
    </xf>
    <xf numFmtId="4" fontId="1" fillId="0" borderId="19" xfId="0" applyNumberFormat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7</xdr:row>
      <xdr:rowOff>152400</xdr:rowOff>
    </xdr:from>
    <xdr:to>
      <xdr:col>0</xdr:col>
      <xdr:colOff>2495550</xdr:colOff>
      <xdr:row>12</xdr:row>
      <xdr:rowOff>9525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1638300"/>
          <a:ext cx="198119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95250</xdr:colOff>
      <xdr:row>7</xdr:row>
      <xdr:rowOff>123824</xdr:rowOff>
    </xdr:from>
    <xdr:to>
      <xdr:col>11</xdr:col>
      <xdr:colOff>85725</xdr:colOff>
      <xdr:row>14</xdr:row>
      <xdr:rowOff>38099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02050" y="1609724"/>
          <a:ext cx="1590675" cy="1247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Y122"/>
  <sheetViews>
    <sheetView showGridLines="0" tabSelected="1" zoomScalePageLayoutView="110" workbookViewId="0">
      <selection activeCell="D17" sqref="D17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31.28515625" bestFit="1" customWidth="1"/>
    <col min="4" max="4" width="20.28515625" customWidth="1"/>
    <col min="5" max="5" width="23.7109375" customWidth="1"/>
    <col min="6" max="6" width="20" customWidth="1"/>
    <col min="7" max="11" width="24" customWidth="1"/>
    <col min="12" max="12" width="15.42578125" customWidth="1"/>
    <col min="13" max="13" width="96.7109375" bestFit="1" customWidth="1"/>
    <col min="14" max="14" width="15.85546875" bestFit="1" customWidth="1"/>
    <col min="15" max="22" width="6" bestFit="1" customWidth="1"/>
    <col min="23" max="24" width="7" bestFit="1" customWidth="1"/>
  </cols>
  <sheetData>
    <row r="4" spans="1:13" ht="18.75">
      <c r="A4" s="140" t="s">
        <v>108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"/>
    </row>
    <row r="5" spans="1:13" ht="18.75" customHeight="1">
      <c r="A5" s="140" t="s">
        <v>109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2"/>
    </row>
    <row r="6" spans="1:13" ht="18.75">
      <c r="A6" s="140" t="s">
        <v>92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2"/>
    </row>
    <row r="7" spans="1:13" ht="15.75" customHeight="1">
      <c r="A7" s="141" t="s">
        <v>78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2"/>
    </row>
    <row r="8" spans="1:13">
      <c r="A8" s="142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2"/>
    </row>
    <row r="9" spans="1:13">
      <c r="A9" s="71"/>
      <c r="B9" s="71"/>
      <c r="C9" s="71"/>
      <c r="D9" s="71"/>
      <c r="E9" s="71"/>
      <c r="F9" s="71"/>
      <c r="G9" s="71"/>
      <c r="H9" s="72"/>
      <c r="I9" s="87"/>
      <c r="J9" s="131"/>
      <c r="K9" s="132"/>
      <c r="L9" s="71"/>
      <c r="M9" s="2"/>
    </row>
    <row r="10" spans="1:13">
      <c r="A10" s="71"/>
      <c r="B10" s="71"/>
      <c r="C10" s="71"/>
      <c r="D10" s="71"/>
      <c r="E10" s="71"/>
      <c r="F10" s="71"/>
      <c r="G10" s="71"/>
      <c r="H10" s="72"/>
      <c r="I10" s="87"/>
      <c r="J10" s="131"/>
      <c r="K10" s="132"/>
      <c r="L10" s="71"/>
      <c r="M10" s="2"/>
    </row>
    <row r="11" spans="1:13">
      <c r="A11" s="71"/>
      <c r="B11" s="71"/>
      <c r="C11" s="71"/>
      <c r="D11" s="71"/>
      <c r="E11" s="71"/>
      <c r="F11" s="71"/>
      <c r="G11" s="71"/>
      <c r="H11" s="72"/>
      <c r="I11" s="87"/>
      <c r="J11" s="131"/>
      <c r="K11" s="132"/>
      <c r="L11" s="71"/>
      <c r="M11" s="2"/>
    </row>
    <row r="12" spans="1:13">
      <c r="A12" s="71"/>
      <c r="B12" s="71"/>
      <c r="C12" s="71"/>
      <c r="D12" s="71"/>
      <c r="E12" s="71"/>
      <c r="F12" s="71"/>
      <c r="G12" s="71"/>
      <c r="H12" s="72"/>
      <c r="I12" s="87"/>
      <c r="J12" s="131"/>
      <c r="K12" s="132"/>
      <c r="L12" s="71"/>
      <c r="M12" s="2"/>
    </row>
    <row r="13" spans="1:13">
      <c r="A13" s="71"/>
      <c r="B13" s="71"/>
      <c r="C13" s="71"/>
      <c r="D13" s="71"/>
      <c r="E13" s="71"/>
      <c r="F13" s="71"/>
      <c r="G13" s="71"/>
      <c r="H13" s="72"/>
      <c r="I13" s="87"/>
      <c r="J13" s="131"/>
      <c r="K13" s="132"/>
      <c r="L13" s="71"/>
      <c r="M13" s="2"/>
    </row>
    <row r="14" spans="1:13">
      <c r="A14" s="71"/>
      <c r="B14" s="71"/>
      <c r="C14" s="71"/>
      <c r="D14" s="71"/>
      <c r="E14" s="71"/>
      <c r="F14" s="71"/>
      <c r="G14" s="71"/>
      <c r="H14" s="72"/>
      <c r="I14" s="87"/>
      <c r="J14" s="131"/>
      <c r="K14" s="132"/>
      <c r="L14" s="71"/>
      <c r="M14" s="2"/>
    </row>
    <row r="15" spans="1:13">
      <c r="A15" s="71"/>
      <c r="B15" s="71"/>
      <c r="C15" s="71"/>
      <c r="D15" s="71"/>
      <c r="E15" s="71"/>
      <c r="F15" s="71"/>
      <c r="G15" s="71"/>
      <c r="H15" s="72"/>
      <c r="I15" s="87"/>
      <c r="J15" s="131"/>
      <c r="K15" s="132"/>
      <c r="L15" s="71"/>
      <c r="M15" s="2"/>
    </row>
    <row r="16" spans="1:13">
      <c r="A16" s="71"/>
      <c r="B16" s="71"/>
      <c r="C16" s="71"/>
      <c r="D16" s="71"/>
      <c r="E16" s="71"/>
      <c r="F16" s="71"/>
      <c r="G16" s="71"/>
      <c r="H16" s="72"/>
      <c r="I16" s="87"/>
      <c r="J16" s="131"/>
      <c r="K16" s="132"/>
      <c r="M16" s="2"/>
    </row>
    <row r="17" spans="1:25">
      <c r="A17" s="71"/>
      <c r="B17" s="71"/>
      <c r="C17" s="71"/>
      <c r="D17" s="71"/>
      <c r="E17" s="71"/>
      <c r="F17" s="71"/>
      <c r="G17" s="71"/>
      <c r="H17" s="72"/>
      <c r="I17" s="87"/>
      <c r="J17" s="131"/>
      <c r="K17" s="132"/>
      <c r="M17" s="2"/>
    </row>
    <row r="18" spans="1:25">
      <c r="A18" s="71"/>
      <c r="B18" s="71"/>
      <c r="C18" s="71"/>
      <c r="D18" s="71"/>
      <c r="E18" s="71"/>
      <c r="F18" s="71"/>
      <c r="G18" s="71"/>
      <c r="H18" s="72"/>
      <c r="I18" s="87"/>
      <c r="J18" s="131"/>
      <c r="K18" s="132"/>
      <c r="M18" s="2"/>
    </row>
    <row r="19" spans="1:25" ht="15" customHeight="1">
      <c r="A19" s="12"/>
      <c r="B19" s="12"/>
      <c r="C19" s="12"/>
      <c r="D19" s="12"/>
      <c r="E19" s="137" t="s">
        <v>90</v>
      </c>
      <c r="F19" s="138"/>
      <c r="G19" s="138"/>
      <c r="H19" s="138"/>
      <c r="I19" s="138"/>
      <c r="J19" s="138"/>
      <c r="K19" s="139"/>
      <c r="M19" s="2"/>
    </row>
    <row r="20" spans="1:25" ht="31.5">
      <c r="A20" s="13" t="s">
        <v>1</v>
      </c>
      <c r="B20" s="14" t="s">
        <v>79</v>
      </c>
      <c r="C20" s="6" t="s">
        <v>87</v>
      </c>
      <c r="D20" s="6" t="s">
        <v>88</v>
      </c>
      <c r="E20" s="45" t="s">
        <v>80</v>
      </c>
      <c r="F20" s="45" t="s">
        <v>93</v>
      </c>
      <c r="G20" s="45" t="s">
        <v>94</v>
      </c>
      <c r="H20" s="45" t="s">
        <v>110</v>
      </c>
      <c r="I20" s="45" t="s">
        <v>113</v>
      </c>
      <c r="J20" s="45" t="s">
        <v>114</v>
      </c>
      <c r="K20" s="45" t="s">
        <v>115</v>
      </c>
      <c r="L20" s="6" t="s">
        <v>81</v>
      </c>
      <c r="X20" s="5"/>
      <c r="Y20" s="5"/>
    </row>
    <row r="21" spans="1:25" ht="16.5" thickBot="1">
      <c r="A21" s="15"/>
      <c r="B21" s="16"/>
      <c r="C21" s="56"/>
      <c r="D21" s="56"/>
      <c r="E21" s="50"/>
      <c r="F21" s="50"/>
      <c r="G21" s="50"/>
      <c r="H21" s="50"/>
      <c r="I21" s="50"/>
      <c r="J21" s="50"/>
      <c r="K21" s="50"/>
      <c r="L21" s="50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thickBot="1">
      <c r="A22" s="17" t="s">
        <v>2</v>
      </c>
      <c r="B22" s="39"/>
      <c r="C22" s="57">
        <f t="shared" ref="C22:L22" si="0">+C23+C29+C39+C49+C65+C75</f>
        <v>421474336</v>
      </c>
      <c r="D22" s="57">
        <f t="shared" si="0"/>
        <v>465584804</v>
      </c>
      <c r="E22" s="58">
        <f t="shared" si="0"/>
        <v>28259712.540000003</v>
      </c>
      <c r="F22" s="58">
        <f t="shared" si="0"/>
        <v>64563395.310000002</v>
      </c>
      <c r="G22" s="58">
        <f t="shared" si="0"/>
        <v>35405347.829999998</v>
      </c>
      <c r="H22" s="58">
        <f t="shared" si="0"/>
        <v>39389003.799999997</v>
      </c>
      <c r="I22" s="58">
        <f t="shared" ref="I22:K22" si="1">+I23+I29+I39+I49+I65+I75</f>
        <v>41678957.600000009</v>
      </c>
      <c r="J22" s="58">
        <f t="shared" si="1"/>
        <v>45839428.609999999</v>
      </c>
      <c r="K22" s="58">
        <f t="shared" si="1"/>
        <v>34121470.799999997</v>
      </c>
      <c r="L22" s="58">
        <f t="shared" si="0"/>
        <v>289257316.49000001</v>
      </c>
      <c r="M22" s="5"/>
      <c r="N22" s="5"/>
      <c r="P22" s="4"/>
    </row>
    <row r="23" spans="1:25" ht="15.75" thickBot="1">
      <c r="A23" s="18" t="s">
        <v>86</v>
      </c>
      <c r="B23" s="30"/>
      <c r="C23" s="47">
        <f>+C24+C25+C26+C27+C28</f>
        <v>243605903</v>
      </c>
      <c r="D23" s="47">
        <f>+D24+D25+D26+D27+D28</f>
        <v>243605903</v>
      </c>
      <c r="E23" s="59">
        <f t="shared" ref="E23:F23" si="2">SUM(E24:E28)</f>
        <v>22514391.850000001</v>
      </c>
      <c r="F23" s="59">
        <f t="shared" si="2"/>
        <v>22533852.050000001</v>
      </c>
      <c r="G23" s="59">
        <f t="shared" ref="G23:H23" si="3">SUM(G24:G28)</f>
        <v>22537879.030000001</v>
      </c>
      <c r="H23" s="114">
        <f t="shared" si="3"/>
        <v>22567676.350000001</v>
      </c>
      <c r="I23" s="127">
        <f t="shared" ref="I23:K23" si="4">SUM(I24:I28)</f>
        <v>22602463.419999998</v>
      </c>
      <c r="J23" s="127">
        <f t="shared" si="4"/>
        <v>22678710.760000002</v>
      </c>
      <c r="K23" s="127">
        <f t="shared" si="4"/>
        <v>22529438.739999998</v>
      </c>
      <c r="L23" s="126">
        <f>SUM(L24:L28)</f>
        <v>157964412.19999999</v>
      </c>
      <c r="N23" s="10"/>
      <c r="P23" s="4"/>
    </row>
    <row r="24" spans="1:25">
      <c r="A24" s="19" t="s">
        <v>3</v>
      </c>
      <c r="B24" s="30"/>
      <c r="C24" s="51">
        <v>210995933</v>
      </c>
      <c r="D24" s="53">
        <v>168155933</v>
      </c>
      <c r="E24" s="10">
        <v>16289009</v>
      </c>
      <c r="F24" s="51">
        <v>16304009</v>
      </c>
      <c r="G24" s="51">
        <v>16309009</v>
      </c>
      <c r="H24" s="10">
        <v>16333509</v>
      </c>
      <c r="I24" s="44">
        <v>16360509</v>
      </c>
      <c r="J24" s="133">
        <v>16429009</v>
      </c>
      <c r="K24" s="55">
        <v>16327009</v>
      </c>
      <c r="L24" s="52">
        <f>SUM(E24:K24)</f>
        <v>114352063</v>
      </c>
    </row>
    <row r="25" spans="1:25">
      <c r="A25" s="19" t="s">
        <v>4</v>
      </c>
      <c r="C25" s="51">
        <v>31356220</v>
      </c>
      <c r="D25" s="53">
        <v>74196220</v>
      </c>
      <c r="E25" s="53">
        <v>6111684.7400000002</v>
      </c>
      <c r="F25" s="51">
        <v>6116144.9400000004</v>
      </c>
      <c r="G25" s="51">
        <v>6115171.9199999999</v>
      </c>
      <c r="H25" s="115">
        <v>6120469.2400000002</v>
      </c>
      <c r="I25" s="55">
        <v>6128256.3099999996</v>
      </c>
      <c r="J25" s="10">
        <v>6135008.8499999996</v>
      </c>
      <c r="K25" s="55">
        <v>6087073.6299999999</v>
      </c>
      <c r="L25" s="52">
        <f t="shared" ref="L25:L28" si="5">SUM(E25:K25)</f>
        <v>42813809.630000003</v>
      </c>
    </row>
    <row r="26" spans="1:25" ht="18.75" customHeight="1">
      <c r="A26" s="21" t="s">
        <v>5</v>
      </c>
      <c r="C26" s="53">
        <v>0</v>
      </c>
      <c r="D26" s="53">
        <v>0</v>
      </c>
      <c r="E26" s="53">
        <v>0</v>
      </c>
      <c r="F26" s="53"/>
      <c r="G26" s="53"/>
      <c r="H26" s="116"/>
      <c r="I26" s="53"/>
      <c r="J26" s="53"/>
      <c r="K26" s="53"/>
      <c r="L26" s="52">
        <f t="shared" si="5"/>
        <v>0</v>
      </c>
    </row>
    <row r="27" spans="1:25" s="11" customFormat="1" ht="18" customHeight="1">
      <c r="A27" s="22" t="s">
        <v>6</v>
      </c>
      <c r="C27" s="53">
        <v>0</v>
      </c>
      <c r="D27" s="53">
        <v>0</v>
      </c>
      <c r="E27" s="53"/>
      <c r="F27" s="53"/>
      <c r="G27" s="53"/>
      <c r="H27" s="116"/>
      <c r="I27" s="53"/>
      <c r="J27" s="53"/>
      <c r="K27" s="53"/>
      <c r="L27" s="52">
        <f t="shared" si="5"/>
        <v>0</v>
      </c>
    </row>
    <row r="28" spans="1:25" ht="15.75" thickBot="1">
      <c r="A28" s="23" t="s">
        <v>7</v>
      </c>
      <c r="B28" s="20"/>
      <c r="C28" s="10">
        <v>1253750</v>
      </c>
      <c r="D28" s="53">
        <v>1253750</v>
      </c>
      <c r="E28" s="89">
        <v>113698.11</v>
      </c>
      <c r="F28" s="89">
        <v>113698.11</v>
      </c>
      <c r="G28" s="89">
        <v>113698.11</v>
      </c>
      <c r="H28" s="120">
        <v>113698.11</v>
      </c>
      <c r="I28" s="89">
        <v>113698.11</v>
      </c>
      <c r="J28" s="10">
        <v>114692.91</v>
      </c>
      <c r="K28" s="89">
        <v>115356.11</v>
      </c>
      <c r="L28" s="52">
        <f t="shared" si="5"/>
        <v>798539.57000000007</v>
      </c>
    </row>
    <row r="29" spans="1:25" ht="15.75" thickBot="1">
      <c r="A29" s="18" t="s">
        <v>8</v>
      </c>
      <c r="B29" s="20"/>
      <c r="C29" s="47">
        <f>SUM(C30:C38)</f>
        <v>30324618</v>
      </c>
      <c r="D29" s="128">
        <f>SUM(D30:D38)</f>
        <v>27807962</v>
      </c>
      <c r="E29" s="129">
        <f t="shared" ref="E29:F29" si="6">SUM(E30:E38)</f>
        <v>1395323.19</v>
      </c>
      <c r="F29" s="70">
        <f t="shared" si="6"/>
        <v>2231321.79</v>
      </c>
      <c r="G29" s="70">
        <f t="shared" ref="G29:H29" si="7">SUM(G30:G38)</f>
        <v>3258058.2199999997</v>
      </c>
      <c r="H29" s="70">
        <f t="shared" si="7"/>
        <v>1625901.38</v>
      </c>
      <c r="I29" s="61">
        <f t="shared" ref="I29:K29" si="8">SUM(I30:I38)</f>
        <v>1637716.6</v>
      </c>
      <c r="J29" s="70">
        <f t="shared" si="8"/>
        <v>3812162.64</v>
      </c>
      <c r="K29" s="70">
        <f t="shared" si="8"/>
        <v>1726149.2</v>
      </c>
      <c r="L29" s="126">
        <f>SUM(L30:L38)</f>
        <v>15686633.02</v>
      </c>
      <c r="N29" s="10"/>
    </row>
    <row r="30" spans="1:25">
      <c r="A30" s="19" t="s">
        <v>9</v>
      </c>
      <c r="B30" s="20"/>
      <c r="C30" s="51">
        <v>10467005</v>
      </c>
      <c r="D30" s="53">
        <v>10467005</v>
      </c>
      <c r="E30" s="10">
        <v>719573.79</v>
      </c>
      <c r="F30" s="51">
        <v>651134.56000000006</v>
      </c>
      <c r="G30" s="51">
        <v>656232.52</v>
      </c>
      <c r="H30" s="10">
        <v>674775.69</v>
      </c>
      <c r="I30" s="44">
        <v>686590.91</v>
      </c>
      <c r="J30" s="10">
        <v>741553.04</v>
      </c>
      <c r="K30" s="44">
        <v>775023.51</v>
      </c>
      <c r="L30" s="52">
        <f>SUM(E30:K30)</f>
        <v>4904884.0200000005</v>
      </c>
    </row>
    <row r="31" spans="1:25">
      <c r="A31" s="21" t="s">
        <v>10</v>
      </c>
      <c r="B31" s="20"/>
      <c r="C31" s="51">
        <v>200000</v>
      </c>
      <c r="D31" s="53">
        <v>200000</v>
      </c>
      <c r="E31" s="53">
        <v>0</v>
      </c>
      <c r="F31" s="51">
        <v>141747.5</v>
      </c>
      <c r="G31" s="51"/>
      <c r="H31" s="115"/>
      <c r="I31" s="51"/>
      <c r="J31" s="51"/>
      <c r="K31" s="51"/>
      <c r="L31" s="52">
        <f t="shared" ref="L31:L38" si="9">SUM(E31:K31)</f>
        <v>141747.5</v>
      </c>
    </row>
    <row r="32" spans="1:25">
      <c r="A32" s="19" t="s">
        <v>11</v>
      </c>
      <c r="B32" s="20"/>
      <c r="C32" s="51">
        <v>3604800</v>
      </c>
      <c r="D32" s="53">
        <v>3604800</v>
      </c>
      <c r="E32" s="10">
        <v>300400</v>
      </c>
      <c r="F32" s="51">
        <v>300400</v>
      </c>
      <c r="G32" s="51">
        <v>300400</v>
      </c>
      <c r="H32" s="10">
        <v>300400</v>
      </c>
      <c r="I32" s="55">
        <v>300400</v>
      </c>
      <c r="J32" s="10">
        <v>300400</v>
      </c>
      <c r="K32" s="55">
        <v>300400</v>
      </c>
      <c r="L32" s="52">
        <f t="shared" si="9"/>
        <v>2102800</v>
      </c>
    </row>
    <row r="33" spans="1:14" ht="18" customHeight="1">
      <c r="A33" s="19" t="s">
        <v>12</v>
      </c>
      <c r="B33" s="20"/>
      <c r="C33" s="53">
        <v>0</v>
      </c>
      <c r="D33" s="53">
        <v>0</v>
      </c>
      <c r="E33" s="53">
        <v>0</v>
      </c>
      <c r="F33" s="53"/>
      <c r="G33" s="53"/>
      <c r="H33" s="116"/>
      <c r="I33" s="53"/>
      <c r="J33" s="53"/>
      <c r="K33" s="53"/>
      <c r="L33" s="52">
        <f t="shared" si="9"/>
        <v>0</v>
      </c>
    </row>
    <row r="34" spans="1:14">
      <c r="A34" s="19" t="s">
        <v>13</v>
      </c>
      <c r="B34" s="20"/>
      <c r="C34" s="51">
        <v>800000</v>
      </c>
      <c r="D34" s="53">
        <v>800000</v>
      </c>
      <c r="E34" s="53"/>
      <c r="F34" s="10">
        <v>49998.96</v>
      </c>
      <c r="G34" s="55">
        <v>49998.96</v>
      </c>
      <c r="H34" s="10">
        <v>49998.96</v>
      </c>
      <c r="I34" s="55">
        <v>49998.96</v>
      </c>
      <c r="J34" s="55">
        <v>49998.96</v>
      </c>
      <c r="K34" s="10">
        <v>49998.96</v>
      </c>
      <c r="L34" s="52">
        <f t="shared" si="9"/>
        <v>299993.76</v>
      </c>
    </row>
    <row r="35" spans="1:14">
      <c r="A35" s="19" t="s">
        <v>14</v>
      </c>
      <c r="B35" s="20"/>
      <c r="C35" s="51">
        <v>2464404</v>
      </c>
      <c r="D35" s="53">
        <v>2464404</v>
      </c>
      <c r="E35" s="53"/>
      <c r="F35" s="53"/>
      <c r="G35" s="53"/>
      <c r="H35" s="116"/>
      <c r="I35" s="53"/>
      <c r="J35" s="55">
        <v>2119483.91</v>
      </c>
      <c r="K35" s="55"/>
      <c r="L35" s="52">
        <f t="shared" si="9"/>
        <v>2119483.91</v>
      </c>
    </row>
    <row r="36" spans="1:14" ht="45">
      <c r="A36" s="19" t="s">
        <v>15</v>
      </c>
      <c r="B36" s="20"/>
      <c r="C36" s="51">
        <v>5500000</v>
      </c>
      <c r="D36" s="53">
        <v>5500000</v>
      </c>
      <c r="E36" s="10">
        <v>375349.4</v>
      </c>
      <c r="F36" s="51">
        <v>454406.73</v>
      </c>
      <c r="G36" s="51">
        <v>420422.73</v>
      </c>
      <c r="H36" s="86">
        <v>420422.73</v>
      </c>
      <c r="I36" s="55">
        <v>420422.73</v>
      </c>
      <c r="J36" s="55">
        <v>420422.73</v>
      </c>
      <c r="K36" s="10">
        <v>420422.73</v>
      </c>
      <c r="L36" s="52">
        <f t="shared" si="9"/>
        <v>2931869.78</v>
      </c>
    </row>
    <row r="37" spans="1:14" ht="30">
      <c r="A37" s="19" t="s">
        <v>16</v>
      </c>
      <c r="B37" s="20"/>
      <c r="C37" s="51">
        <v>5300000</v>
      </c>
      <c r="D37" s="53">
        <v>4134044</v>
      </c>
      <c r="E37" s="53"/>
      <c r="F37" s="51">
        <v>180304</v>
      </c>
      <c r="G37" s="51">
        <v>1831004.01</v>
      </c>
      <c r="H37" s="10">
        <v>180304</v>
      </c>
      <c r="I37" s="55">
        <v>180304</v>
      </c>
      <c r="J37" s="10">
        <v>180304</v>
      </c>
      <c r="K37" s="55">
        <v>180304</v>
      </c>
      <c r="L37" s="52">
        <f t="shared" si="9"/>
        <v>2732524.01</v>
      </c>
    </row>
    <row r="38" spans="1:14">
      <c r="A38" s="41" t="s">
        <v>17</v>
      </c>
      <c r="B38" s="32"/>
      <c r="C38" s="55">
        <v>1988409</v>
      </c>
      <c r="D38" s="55">
        <v>637709</v>
      </c>
      <c r="E38" s="53">
        <v>0</v>
      </c>
      <c r="F38" s="55">
        <v>453330.04</v>
      </c>
      <c r="G38" s="55"/>
      <c r="H38" s="55"/>
      <c r="I38" s="55"/>
      <c r="J38" s="55"/>
      <c r="K38" s="55"/>
      <c r="L38" s="52">
        <f t="shared" si="9"/>
        <v>453330.04</v>
      </c>
    </row>
    <row r="39" spans="1:14" ht="15.75" thickBot="1">
      <c r="A39" s="18" t="s">
        <v>18</v>
      </c>
      <c r="B39" s="20"/>
      <c r="C39" s="84">
        <f t="shared" ref="C39:F39" si="10">SUM(C40:C48)</f>
        <v>141227982</v>
      </c>
      <c r="D39" s="118">
        <f t="shared" si="10"/>
        <v>185255106</v>
      </c>
      <c r="E39" s="122">
        <f t="shared" si="10"/>
        <v>4349997.5</v>
      </c>
      <c r="F39" s="123">
        <f t="shared" si="10"/>
        <v>39798221.469999999</v>
      </c>
      <c r="G39" s="123">
        <f t="shared" ref="G39:H39" si="11">SUM(G40:G48)</f>
        <v>9484802.5800000001</v>
      </c>
      <c r="H39" s="124">
        <f t="shared" si="11"/>
        <v>12918839.509999998</v>
      </c>
      <c r="I39" s="125">
        <f t="shared" ref="I39:K39" si="12">SUM(I40:I48)</f>
        <v>13924427.990000002</v>
      </c>
      <c r="J39" s="125">
        <f t="shared" si="12"/>
        <v>13867418.73</v>
      </c>
      <c r="K39" s="125">
        <f t="shared" si="12"/>
        <v>9865882.8599999994</v>
      </c>
      <c r="L39" s="119">
        <f>SUM(L40:L48)</f>
        <v>104209590.64</v>
      </c>
    </row>
    <row r="40" spans="1:14">
      <c r="A40" s="21" t="s">
        <v>19</v>
      </c>
      <c r="B40" s="20"/>
      <c r="C40" s="51">
        <v>57312203</v>
      </c>
      <c r="D40" s="53">
        <v>59612203</v>
      </c>
      <c r="E40" s="44">
        <v>4349997.5</v>
      </c>
      <c r="F40" s="44">
        <v>5635686.9800000004</v>
      </c>
      <c r="G40" s="44">
        <v>4603140.34</v>
      </c>
      <c r="H40" s="121">
        <v>4603134.78</v>
      </c>
      <c r="I40" s="44">
        <v>4603134.78</v>
      </c>
      <c r="J40" s="10">
        <v>4603134.78</v>
      </c>
      <c r="K40" s="44">
        <v>4603135.38</v>
      </c>
      <c r="L40" s="52">
        <f>SUM(E40:K40)</f>
        <v>33001364.540000003</v>
      </c>
    </row>
    <row r="41" spans="1:14">
      <c r="A41" s="19" t="s">
        <v>20</v>
      </c>
      <c r="B41" s="20"/>
      <c r="C41" s="51">
        <v>11979532</v>
      </c>
      <c r="D41" s="53">
        <v>28439667.34</v>
      </c>
      <c r="E41" s="53">
        <v>0</v>
      </c>
      <c r="F41" s="53">
        <v>19925448.420000002</v>
      </c>
      <c r="G41" s="53"/>
      <c r="H41" s="116"/>
      <c r="I41" s="55">
        <v>1026278.45</v>
      </c>
      <c r="J41" s="55"/>
      <c r="K41" s="10">
        <v>1500000</v>
      </c>
      <c r="L41" s="52">
        <f t="shared" ref="L41:L48" si="13">SUM(E41:K41)</f>
        <v>22451726.870000001</v>
      </c>
    </row>
    <row r="42" spans="1:14">
      <c r="A42" s="21" t="s">
        <v>21</v>
      </c>
      <c r="B42" s="20"/>
      <c r="C42" s="51">
        <v>2425000</v>
      </c>
      <c r="D42" s="53">
        <v>2825000</v>
      </c>
      <c r="E42" s="53">
        <v>0</v>
      </c>
      <c r="F42" s="53">
        <v>94282</v>
      </c>
      <c r="G42" s="53"/>
      <c r="H42" s="116"/>
      <c r="I42" s="53"/>
      <c r="J42" s="10">
        <v>866533</v>
      </c>
      <c r="K42" s="55">
        <v>137747.48000000001</v>
      </c>
      <c r="L42" s="52">
        <f t="shared" si="13"/>
        <v>1098562.48</v>
      </c>
    </row>
    <row r="43" spans="1:14">
      <c r="A43" s="19" t="s">
        <v>22</v>
      </c>
      <c r="B43" s="20"/>
      <c r="C43" s="51">
        <v>900000</v>
      </c>
      <c r="D43" s="53">
        <v>900000</v>
      </c>
      <c r="E43" s="53">
        <v>0</v>
      </c>
      <c r="F43" s="53"/>
      <c r="G43" s="53"/>
      <c r="H43" s="116"/>
      <c r="I43" s="53"/>
      <c r="J43" s="53"/>
      <c r="K43" s="53"/>
      <c r="L43" s="52">
        <f t="shared" si="13"/>
        <v>0</v>
      </c>
    </row>
    <row r="44" spans="1:14">
      <c r="A44" s="21" t="s">
        <v>23</v>
      </c>
      <c r="B44" s="20"/>
      <c r="C44" s="51">
        <v>2394685</v>
      </c>
      <c r="D44" s="53">
        <v>3394685</v>
      </c>
      <c r="E44" s="53">
        <v>0</v>
      </c>
      <c r="F44" s="53">
        <v>565692</v>
      </c>
      <c r="G44" s="53"/>
      <c r="H44" s="86">
        <v>96901.01</v>
      </c>
      <c r="I44" s="55"/>
      <c r="J44" s="55"/>
      <c r="K44" s="55"/>
      <c r="L44" s="52">
        <f t="shared" si="13"/>
        <v>662593.01</v>
      </c>
    </row>
    <row r="45" spans="1:14" ht="30">
      <c r="A45" s="31" t="s">
        <v>24</v>
      </c>
      <c r="B45" s="32"/>
      <c r="C45" s="51">
        <v>5834927</v>
      </c>
      <c r="D45" s="51">
        <v>15501915.66</v>
      </c>
      <c r="E45" s="53">
        <v>0</v>
      </c>
      <c r="F45" s="53">
        <v>51384.9</v>
      </c>
      <c r="G45" s="53"/>
      <c r="H45" s="86">
        <v>1461696.68</v>
      </c>
      <c r="I45" s="55">
        <v>323292.39</v>
      </c>
      <c r="J45" s="55">
        <v>13422.5</v>
      </c>
      <c r="K45" s="55"/>
      <c r="L45" s="52">
        <f t="shared" si="13"/>
        <v>1849796.4699999997</v>
      </c>
      <c r="N45" s="10"/>
    </row>
    <row r="46" spans="1:14" ht="30">
      <c r="A46" s="37" t="s">
        <v>25</v>
      </c>
      <c r="B46" s="38"/>
      <c r="C46" s="51">
        <v>47214015</v>
      </c>
      <c r="D46" s="51">
        <v>55414015</v>
      </c>
      <c r="E46" s="53">
        <v>0</v>
      </c>
      <c r="F46" s="53">
        <v>8748940.5099999998</v>
      </c>
      <c r="G46" s="53">
        <v>3625000</v>
      </c>
      <c r="H46" s="10">
        <v>4906775</v>
      </c>
      <c r="I46" s="55">
        <v>3625468</v>
      </c>
      <c r="J46" s="10">
        <v>3850842</v>
      </c>
      <c r="K46" s="55">
        <v>3625000</v>
      </c>
      <c r="L46" s="52">
        <f t="shared" si="13"/>
        <v>28382025.509999998</v>
      </c>
      <c r="M46" s="10"/>
    </row>
    <row r="47" spans="1:14" ht="45">
      <c r="A47" s="19" t="s">
        <v>26</v>
      </c>
      <c r="B47" s="20"/>
      <c r="C47" s="53">
        <v>0</v>
      </c>
      <c r="D47" s="53">
        <v>0</v>
      </c>
      <c r="E47" s="53">
        <v>0</v>
      </c>
      <c r="F47" s="53"/>
      <c r="G47" s="53"/>
      <c r="H47" s="116"/>
      <c r="I47" s="91"/>
      <c r="J47" s="91"/>
      <c r="K47" s="91"/>
      <c r="L47" s="52">
        <f t="shared" si="13"/>
        <v>0</v>
      </c>
    </row>
    <row r="48" spans="1:14" ht="15.75" thickBot="1">
      <c r="A48" s="19" t="s">
        <v>27</v>
      </c>
      <c r="B48" s="20"/>
      <c r="C48" s="7">
        <v>13167620</v>
      </c>
      <c r="D48" s="53">
        <v>19167620</v>
      </c>
      <c r="E48" s="7">
        <v>0</v>
      </c>
      <c r="F48" s="10">
        <v>4776786.66</v>
      </c>
      <c r="G48" s="92">
        <v>1256662.24</v>
      </c>
      <c r="H48" s="117">
        <v>1850332.04</v>
      </c>
      <c r="I48" s="92">
        <v>4346254.37</v>
      </c>
      <c r="J48" s="92">
        <v>4533486.45</v>
      </c>
      <c r="K48" s="89"/>
      <c r="L48" s="52">
        <f t="shared" si="13"/>
        <v>16763521.760000002</v>
      </c>
    </row>
    <row r="49" spans="1:12" s="9" customFormat="1" ht="15.75" thickBot="1">
      <c r="A49" s="18" t="s">
        <v>28</v>
      </c>
      <c r="B49" s="105"/>
      <c r="C49" s="106">
        <f>SUM(C50:C56)</f>
        <v>0</v>
      </c>
      <c r="D49" s="99">
        <f>SUM(D50:D56)</f>
        <v>0</v>
      </c>
      <c r="E49" s="61">
        <f>SUM(E50:E56)</f>
        <v>0</v>
      </c>
      <c r="F49" s="61">
        <f t="shared" ref="F49:H49" si="14">SUM(F50:F56)</f>
        <v>0</v>
      </c>
      <c r="G49" s="85">
        <f t="shared" si="14"/>
        <v>0</v>
      </c>
      <c r="H49" s="88">
        <f t="shared" si="14"/>
        <v>0</v>
      </c>
      <c r="I49" s="130">
        <f t="shared" ref="I49:J49" si="15">SUM(I50:I56)</f>
        <v>0</v>
      </c>
      <c r="J49" s="130">
        <f t="shared" si="15"/>
        <v>0</v>
      </c>
      <c r="K49" s="106"/>
      <c r="L49" s="145">
        <f t="shared" ref="L49" si="16">SUM(L50:L56)</f>
        <v>0</v>
      </c>
    </row>
    <row r="50" spans="1:12" ht="30">
      <c r="A50" s="19" t="s">
        <v>29</v>
      </c>
      <c r="B50" s="20"/>
      <c r="C50" s="35"/>
      <c r="D50" s="35"/>
      <c r="E50" s="35">
        <v>0</v>
      </c>
      <c r="F50" s="35"/>
      <c r="G50" s="35"/>
      <c r="H50" s="35"/>
      <c r="I50" s="35"/>
      <c r="J50" s="35"/>
      <c r="K50" s="35"/>
      <c r="L50" s="68">
        <f>SUM(E50:I50)</f>
        <v>0</v>
      </c>
    </row>
    <row r="51" spans="1:12" ht="30">
      <c r="A51" s="19" t="s">
        <v>30</v>
      </c>
      <c r="B51" s="20"/>
      <c r="C51" s="53"/>
      <c r="D51" s="53"/>
      <c r="E51" s="53">
        <v>0</v>
      </c>
      <c r="F51" s="53"/>
      <c r="G51" s="53"/>
      <c r="H51" s="53"/>
      <c r="I51" s="53"/>
      <c r="J51" s="53"/>
      <c r="K51" s="53"/>
      <c r="L51" s="52">
        <f t="shared" ref="L51:L56" si="17">SUM(E51:I51)</f>
        <v>0</v>
      </c>
    </row>
    <row r="52" spans="1:12" ht="30">
      <c r="A52" s="19" t="s">
        <v>31</v>
      </c>
      <c r="B52" s="20"/>
      <c r="C52" s="53"/>
      <c r="D52" s="53"/>
      <c r="E52" s="53">
        <v>0</v>
      </c>
      <c r="F52" s="53"/>
      <c r="G52" s="53"/>
      <c r="H52" s="53"/>
      <c r="I52" s="53"/>
      <c r="J52" s="53"/>
      <c r="K52" s="53"/>
      <c r="L52" s="52">
        <f t="shared" si="17"/>
        <v>0</v>
      </c>
    </row>
    <row r="53" spans="1:12" ht="30">
      <c r="A53" s="19" t="s">
        <v>32</v>
      </c>
      <c r="B53" s="20"/>
      <c r="C53" s="53"/>
      <c r="D53" s="53"/>
      <c r="E53" s="53">
        <v>0</v>
      </c>
      <c r="F53" s="53"/>
      <c r="G53" s="53"/>
      <c r="H53" s="53"/>
      <c r="I53" s="53"/>
      <c r="J53" s="53"/>
      <c r="K53" s="53"/>
      <c r="L53" s="52">
        <f t="shared" si="17"/>
        <v>0</v>
      </c>
    </row>
    <row r="54" spans="1:12" ht="30">
      <c r="A54" s="19" t="s">
        <v>33</v>
      </c>
      <c r="B54" s="20"/>
      <c r="C54" s="53"/>
      <c r="D54" s="53"/>
      <c r="E54" s="53">
        <v>0</v>
      </c>
      <c r="F54" s="53"/>
      <c r="G54" s="53"/>
      <c r="H54" s="53"/>
      <c r="I54" s="53"/>
      <c r="J54" s="53"/>
      <c r="K54" s="53"/>
      <c r="L54" s="52">
        <f t="shared" si="17"/>
        <v>0</v>
      </c>
    </row>
    <row r="55" spans="1:12" ht="30">
      <c r="A55" s="31" t="s">
        <v>34</v>
      </c>
      <c r="B55" s="32"/>
      <c r="C55" s="53"/>
      <c r="D55" s="53"/>
      <c r="E55" s="53">
        <v>0</v>
      </c>
      <c r="F55" s="53"/>
      <c r="G55" s="53"/>
      <c r="H55" s="53"/>
      <c r="I55" s="53"/>
      <c r="J55" s="53"/>
      <c r="K55" s="53"/>
      <c r="L55" s="52">
        <f t="shared" si="17"/>
        <v>0</v>
      </c>
    </row>
    <row r="56" spans="1:12" ht="30.75" thickBot="1">
      <c r="A56" s="19" t="s">
        <v>35</v>
      </c>
      <c r="B56" s="20"/>
      <c r="C56" s="60"/>
      <c r="D56" s="7"/>
      <c r="E56" s="7">
        <v>0</v>
      </c>
      <c r="F56" s="7"/>
      <c r="G56" s="7"/>
      <c r="H56" s="7"/>
      <c r="I56" s="7"/>
      <c r="J56" s="7"/>
      <c r="K56" s="7"/>
      <c r="L56" s="52">
        <f t="shared" si="17"/>
        <v>0</v>
      </c>
    </row>
    <row r="57" spans="1:12" ht="15.75" thickBot="1">
      <c r="A57" s="18" t="s">
        <v>36</v>
      </c>
      <c r="B57" s="107"/>
      <c r="C57" s="106"/>
      <c r="D57" s="99"/>
      <c r="E57" s="61">
        <f t="shared" ref="E57:L57" si="18">SUM(E58:E64)</f>
        <v>0</v>
      </c>
      <c r="F57" s="61">
        <f t="shared" si="18"/>
        <v>0</v>
      </c>
      <c r="G57" s="61">
        <f t="shared" si="18"/>
        <v>0</v>
      </c>
      <c r="H57" s="61">
        <f t="shared" si="18"/>
        <v>0</v>
      </c>
      <c r="I57" s="61">
        <f t="shared" ref="I57" si="19">SUM(I58:I64)</f>
        <v>0</v>
      </c>
      <c r="J57" s="61"/>
      <c r="K57" s="61"/>
      <c r="L57" s="61">
        <f t="shared" si="18"/>
        <v>0</v>
      </c>
    </row>
    <row r="58" spans="1:12" ht="30">
      <c r="A58" s="19" t="s">
        <v>37</v>
      </c>
      <c r="B58" s="20"/>
      <c r="C58" s="48"/>
      <c r="D58" s="35"/>
      <c r="E58" s="35">
        <v>0</v>
      </c>
      <c r="F58" s="35"/>
      <c r="G58" s="35"/>
      <c r="H58" s="35"/>
      <c r="I58" s="35"/>
      <c r="J58" s="35"/>
      <c r="K58" s="35"/>
      <c r="L58" s="52">
        <f>SUM(E58:I58)</f>
        <v>0</v>
      </c>
    </row>
    <row r="59" spans="1:12" ht="30">
      <c r="A59" s="19" t="s">
        <v>38</v>
      </c>
      <c r="B59" s="20"/>
      <c r="C59" s="46"/>
      <c r="D59" s="53"/>
      <c r="E59" s="53">
        <v>0</v>
      </c>
      <c r="F59" s="53"/>
      <c r="G59" s="53"/>
      <c r="H59" s="53"/>
      <c r="I59" s="53"/>
      <c r="J59" s="53"/>
      <c r="K59" s="53"/>
      <c r="L59" s="52">
        <f t="shared" ref="L59:L64" si="20">SUM(E59:I59)</f>
        <v>0</v>
      </c>
    </row>
    <row r="60" spans="1:12" ht="30">
      <c r="A60" s="19" t="s">
        <v>39</v>
      </c>
      <c r="B60" s="20"/>
      <c r="C60" s="46"/>
      <c r="D60" s="53"/>
      <c r="E60" s="53">
        <v>0</v>
      </c>
      <c r="F60" s="53"/>
      <c r="G60" s="53"/>
      <c r="H60" s="53"/>
      <c r="I60" s="53"/>
      <c r="J60" s="53"/>
      <c r="K60" s="53"/>
      <c r="L60" s="52">
        <f t="shared" si="20"/>
        <v>0</v>
      </c>
    </row>
    <row r="61" spans="1:12" ht="30">
      <c r="A61" s="31" t="s">
        <v>40</v>
      </c>
      <c r="B61" s="32"/>
      <c r="C61" s="46"/>
      <c r="D61" s="53"/>
      <c r="E61" s="53">
        <v>0</v>
      </c>
      <c r="F61" s="53"/>
      <c r="G61" s="53"/>
      <c r="H61" s="53"/>
      <c r="I61" s="53"/>
      <c r="J61" s="53"/>
      <c r="K61" s="53"/>
      <c r="L61" s="52">
        <f t="shared" si="20"/>
        <v>0</v>
      </c>
    </row>
    <row r="62" spans="1:12" ht="30">
      <c r="A62" s="37" t="s">
        <v>41</v>
      </c>
      <c r="B62" s="38"/>
      <c r="C62" s="46"/>
      <c r="D62" s="53"/>
      <c r="E62" s="53">
        <v>0</v>
      </c>
      <c r="F62" s="53"/>
      <c r="G62" s="53"/>
      <c r="H62" s="53"/>
      <c r="I62" s="53"/>
      <c r="J62" s="53"/>
      <c r="K62" s="53"/>
      <c r="L62" s="52">
        <f t="shared" si="20"/>
        <v>0</v>
      </c>
    </row>
    <row r="63" spans="1:12" ht="30">
      <c r="A63" s="19" t="s">
        <v>42</v>
      </c>
      <c r="B63" s="20"/>
      <c r="C63" s="46"/>
      <c r="D63" s="53"/>
      <c r="E63" s="53">
        <v>0</v>
      </c>
      <c r="F63" s="53"/>
      <c r="G63" s="53"/>
      <c r="H63" s="53"/>
      <c r="I63" s="53"/>
      <c r="J63" s="53"/>
      <c r="K63" s="53"/>
      <c r="L63" s="52">
        <f t="shared" si="20"/>
        <v>0</v>
      </c>
    </row>
    <row r="64" spans="1:12" ht="30.75" thickBot="1">
      <c r="A64" s="19" t="s">
        <v>43</v>
      </c>
      <c r="B64" s="20"/>
      <c r="C64" s="60"/>
      <c r="D64" s="7"/>
      <c r="E64" s="7">
        <v>0</v>
      </c>
      <c r="F64" s="53"/>
      <c r="G64" s="53"/>
      <c r="H64" s="53"/>
      <c r="I64" s="53"/>
      <c r="J64" s="53"/>
      <c r="K64" s="53"/>
      <c r="L64" s="52">
        <f t="shared" si="20"/>
        <v>0</v>
      </c>
    </row>
    <row r="65" spans="1:15" ht="30.75" thickBot="1">
      <c r="A65" s="18" t="s">
        <v>44</v>
      </c>
      <c r="B65" s="107"/>
      <c r="C65" s="106">
        <f>SUM(C66:C74)</f>
        <v>6315833</v>
      </c>
      <c r="D65" s="99">
        <f>SUM(D66:D74)</f>
        <v>8915833</v>
      </c>
      <c r="E65" s="61">
        <f t="shared" ref="E65:L65" si="21">SUM(E66:E74)</f>
        <v>0</v>
      </c>
      <c r="F65" s="61">
        <f t="shared" si="21"/>
        <v>0</v>
      </c>
      <c r="G65" s="61">
        <f t="shared" ref="G65:H65" si="22">SUM(G66:G74)</f>
        <v>124608</v>
      </c>
      <c r="H65" s="61">
        <f t="shared" si="22"/>
        <v>2276586.56</v>
      </c>
      <c r="I65" s="61">
        <f t="shared" ref="I65:K65" si="23">SUM(I66:I74)</f>
        <v>3514349.59</v>
      </c>
      <c r="J65" s="61">
        <f t="shared" si="23"/>
        <v>5481136.4800000004</v>
      </c>
      <c r="K65" s="61">
        <f t="shared" si="23"/>
        <v>0</v>
      </c>
      <c r="L65" s="61">
        <f t="shared" si="21"/>
        <v>11396680.629999999</v>
      </c>
      <c r="O65" s="10"/>
    </row>
    <row r="66" spans="1:15">
      <c r="A66" s="19" t="s">
        <v>45</v>
      </c>
      <c r="B66" s="20"/>
      <c r="C66" s="51">
        <v>4152615</v>
      </c>
      <c r="D66" s="53">
        <v>4152615</v>
      </c>
      <c r="E66" s="7">
        <v>0</v>
      </c>
      <c r="F66" s="7"/>
      <c r="G66" s="44">
        <v>124608</v>
      </c>
      <c r="H66" s="44"/>
      <c r="I66" s="10">
        <v>1921829.88</v>
      </c>
      <c r="J66" s="133">
        <v>3016425.26</v>
      </c>
      <c r="K66" s="44"/>
      <c r="L66" s="52">
        <f>SUM(E66:K66)</f>
        <v>5062863.1399999997</v>
      </c>
    </row>
    <row r="67" spans="1:15" ht="30">
      <c r="A67" s="19" t="s">
        <v>46</v>
      </c>
      <c r="B67" s="20"/>
      <c r="C67" s="53">
        <v>0</v>
      </c>
      <c r="D67" s="53">
        <v>0</v>
      </c>
      <c r="E67" s="53">
        <v>0</v>
      </c>
      <c r="F67" s="53"/>
      <c r="G67" s="53"/>
      <c r="H67" s="116"/>
      <c r="I67" s="53"/>
      <c r="J67" s="53"/>
      <c r="K67" s="53"/>
      <c r="L67" s="52">
        <f t="shared" ref="L67:L74" si="24">SUM(E67:K67)</f>
        <v>0</v>
      </c>
    </row>
    <row r="68" spans="1:15" ht="30">
      <c r="A68" s="19" t="s">
        <v>47</v>
      </c>
      <c r="B68" s="20"/>
      <c r="C68" s="53">
        <v>0</v>
      </c>
      <c r="D68" s="53">
        <v>0</v>
      </c>
      <c r="E68" s="53">
        <v>0</v>
      </c>
      <c r="F68" s="53"/>
      <c r="G68" s="53"/>
      <c r="H68" s="116"/>
      <c r="I68" s="53"/>
      <c r="J68" s="53"/>
      <c r="K68" s="53"/>
      <c r="L68" s="52">
        <f t="shared" si="24"/>
        <v>0</v>
      </c>
    </row>
    <row r="69" spans="1:15" ht="30">
      <c r="A69" s="19" t="s">
        <v>48</v>
      </c>
      <c r="B69" s="20"/>
      <c r="C69" s="53"/>
      <c r="D69" s="53"/>
      <c r="E69" s="53">
        <v>0</v>
      </c>
      <c r="F69" s="53"/>
      <c r="G69" s="53"/>
      <c r="H69" s="116"/>
      <c r="I69" s="53"/>
      <c r="J69" s="53"/>
      <c r="K69" s="53"/>
      <c r="L69" s="52">
        <f t="shared" si="24"/>
        <v>0</v>
      </c>
    </row>
    <row r="70" spans="1:15" ht="30">
      <c r="A70" s="19" t="s">
        <v>49</v>
      </c>
      <c r="B70" s="20"/>
      <c r="C70" s="51">
        <v>1445077</v>
      </c>
      <c r="D70" s="51">
        <v>4045077</v>
      </c>
      <c r="E70" s="53">
        <v>0</v>
      </c>
      <c r="F70" s="53"/>
      <c r="G70" s="53"/>
      <c r="H70" s="10">
        <v>2276586.56</v>
      </c>
      <c r="I70" s="55">
        <v>1220819.71</v>
      </c>
      <c r="J70" s="10">
        <v>2464711.2200000002</v>
      </c>
      <c r="K70" s="55"/>
      <c r="L70" s="52">
        <f t="shared" si="24"/>
        <v>5962117.4900000002</v>
      </c>
    </row>
    <row r="71" spans="1:15" ht="22.5" customHeight="1">
      <c r="A71" s="19" t="s">
        <v>50</v>
      </c>
      <c r="B71" s="20"/>
      <c r="C71" s="51"/>
      <c r="D71" s="51"/>
      <c r="E71" s="53">
        <v>0</v>
      </c>
      <c r="F71" s="53"/>
      <c r="G71" s="53"/>
      <c r="H71" s="116"/>
      <c r="I71" s="55">
        <v>371700</v>
      </c>
      <c r="J71" s="55"/>
      <c r="K71" s="55"/>
      <c r="L71" s="52">
        <f t="shared" si="24"/>
        <v>371700</v>
      </c>
    </row>
    <row r="72" spans="1:15" ht="19.5" customHeight="1">
      <c r="A72" s="31" t="s">
        <v>51</v>
      </c>
      <c r="B72" s="32"/>
      <c r="C72" s="53">
        <v>0</v>
      </c>
      <c r="D72" s="53">
        <v>0</v>
      </c>
      <c r="E72" s="53">
        <v>0</v>
      </c>
      <c r="F72" s="53"/>
      <c r="G72" s="53"/>
      <c r="H72" s="116"/>
      <c r="I72" s="53"/>
      <c r="J72" s="53"/>
      <c r="K72" s="53"/>
      <c r="L72" s="52">
        <f t="shared" si="24"/>
        <v>0</v>
      </c>
    </row>
    <row r="73" spans="1:15">
      <c r="A73" s="19" t="s">
        <v>52</v>
      </c>
      <c r="B73" s="20"/>
      <c r="C73" s="51"/>
      <c r="D73" s="83"/>
      <c r="E73" s="53">
        <v>0</v>
      </c>
      <c r="F73" s="53"/>
      <c r="G73" s="53"/>
      <c r="H73" s="116"/>
      <c r="I73" s="53"/>
      <c r="J73" s="53"/>
      <c r="K73" s="53"/>
      <c r="L73" s="52">
        <f t="shared" si="24"/>
        <v>0</v>
      </c>
    </row>
    <row r="74" spans="1:15" ht="35.25" customHeight="1" thickBot="1">
      <c r="A74" s="19" t="s">
        <v>53</v>
      </c>
      <c r="B74" s="20"/>
      <c r="C74" s="51">
        <v>718141</v>
      </c>
      <c r="D74" s="51">
        <v>718141</v>
      </c>
      <c r="E74" s="7">
        <v>0</v>
      </c>
      <c r="F74" s="7"/>
      <c r="G74" s="7"/>
      <c r="H74" s="7"/>
      <c r="I74" s="7"/>
      <c r="J74" s="7"/>
      <c r="K74" s="7"/>
      <c r="L74" s="52">
        <f t="shared" si="24"/>
        <v>0</v>
      </c>
    </row>
    <row r="75" spans="1:15" ht="15.75" thickBot="1">
      <c r="A75" s="18" t="s">
        <v>54</v>
      </c>
      <c r="B75" s="107"/>
      <c r="C75" s="106">
        <f>+C76</f>
        <v>0</v>
      </c>
      <c r="D75" s="99">
        <f>+D76</f>
        <v>0</v>
      </c>
      <c r="E75" s="61">
        <f t="shared" ref="E75:H75" si="25">SUM(E76:E79)</f>
        <v>0</v>
      </c>
      <c r="F75" s="61">
        <f t="shared" si="25"/>
        <v>0</v>
      </c>
      <c r="G75" s="61">
        <f t="shared" si="25"/>
        <v>0</v>
      </c>
      <c r="H75" s="61">
        <f t="shared" si="25"/>
        <v>0</v>
      </c>
      <c r="I75" s="61">
        <f t="shared" ref="I75:K75" si="26">SUM(I76:I79)</f>
        <v>0</v>
      </c>
      <c r="J75" s="61">
        <f t="shared" si="26"/>
        <v>0</v>
      </c>
      <c r="K75" s="61">
        <f t="shared" si="26"/>
        <v>0</v>
      </c>
      <c r="L75" s="61">
        <f t="shared" ref="L75" si="27">SUM(L76:L79)</f>
        <v>0</v>
      </c>
    </row>
    <row r="76" spans="1:15">
      <c r="A76" s="19" t="s">
        <v>55</v>
      </c>
      <c r="B76" s="20"/>
      <c r="C76" s="35">
        <v>0</v>
      </c>
      <c r="D76" s="35"/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/>
      <c r="L76" s="52">
        <f>SUM(E76:I76)</f>
        <v>0</v>
      </c>
    </row>
    <row r="77" spans="1:15">
      <c r="A77" s="19" t="s">
        <v>56</v>
      </c>
      <c r="B77" s="20"/>
      <c r="C77" s="46"/>
      <c r="D77" s="53"/>
      <c r="E77" s="53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/>
      <c r="L77" s="52">
        <f t="shared" ref="L77:L82" si="28">SUM(E77:I77)</f>
        <v>0</v>
      </c>
    </row>
    <row r="78" spans="1:15">
      <c r="A78" s="41" t="s">
        <v>57</v>
      </c>
      <c r="B78" s="32"/>
      <c r="C78" s="48"/>
      <c r="D78" s="35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/>
      <c r="L78" s="52">
        <f t="shared" si="28"/>
        <v>0</v>
      </c>
      <c r="N78" s="10"/>
    </row>
    <row r="79" spans="1:15" ht="45.75" thickBot="1">
      <c r="A79" s="37" t="s">
        <v>58</v>
      </c>
      <c r="B79" s="38"/>
      <c r="C79" s="54"/>
      <c r="D79" s="40"/>
      <c r="E79" s="40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53"/>
      <c r="L79" s="52">
        <f t="shared" si="28"/>
        <v>0</v>
      </c>
      <c r="O79" t="s">
        <v>91</v>
      </c>
    </row>
    <row r="80" spans="1:15" ht="30.75" thickBot="1">
      <c r="A80" s="18" t="s">
        <v>59</v>
      </c>
      <c r="B80" s="20"/>
      <c r="C80" s="49"/>
      <c r="D80" s="61"/>
      <c r="E80" s="70">
        <f t="shared" ref="E80" si="29">SUM(E81:E82)</f>
        <v>0</v>
      </c>
      <c r="F80" s="100">
        <v>0</v>
      </c>
      <c r="G80" s="97">
        <v>0</v>
      </c>
      <c r="H80" s="101">
        <v>0</v>
      </c>
      <c r="I80" s="101">
        <v>0</v>
      </c>
      <c r="J80" s="101">
        <v>0</v>
      </c>
      <c r="K80" s="143"/>
      <c r="L80" s="52">
        <f t="shared" si="28"/>
        <v>0</v>
      </c>
    </row>
    <row r="81" spans="1:14">
      <c r="A81" s="19" t="s">
        <v>60</v>
      </c>
      <c r="B81" s="20"/>
      <c r="C81" s="48"/>
      <c r="D81" s="35"/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53"/>
      <c r="L81" s="52">
        <f t="shared" si="28"/>
        <v>0</v>
      </c>
    </row>
    <row r="82" spans="1:14" ht="30.75" thickBot="1">
      <c r="A82" s="19" t="s">
        <v>61</v>
      </c>
      <c r="B82" s="20"/>
      <c r="C82" s="60"/>
      <c r="D82" s="7"/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/>
      <c r="L82" s="52">
        <f t="shared" si="28"/>
        <v>0</v>
      </c>
    </row>
    <row r="83" spans="1:14" ht="15.75" thickBot="1">
      <c r="A83" s="18" t="s">
        <v>62</v>
      </c>
      <c r="B83" s="20"/>
      <c r="C83" s="49"/>
      <c r="D83" s="61"/>
      <c r="E83" s="70">
        <f t="shared" ref="E83" si="30">SUM(E84:E86)</f>
        <v>0</v>
      </c>
      <c r="F83" s="100">
        <v>0</v>
      </c>
      <c r="G83" s="97">
        <v>0</v>
      </c>
      <c r="H83" s="101">
        <v>0</v>
      </c>
      <c r="I83" s="101">
        <v>0</v>
      </c>
      <c r="J83" s="101">
        <v>0</v>
      </c>
      <c r="K83" s="144"/>
      <c r="L83" s="99">
        <f t="shared" ref="L83" si="31">SUM(L84:L86)</f>
        <v>0</v>
      </c>
    </row>
    <row r="84" spans="1:14">
      <c r="A84" s="21" t="s">
        <v>63</v>
      </c>
      <c r="B84" s="20"/>
      <c r="C84" s="48"/>
      <c r="D84" s="35"/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/>
      <c r="L84" s="52">
        <f>SUM(E84:I84)</f>
        <v>0</v>
      </c>
    </row>
    <row r="85" spans="1:14">
      <c r="A85" s="21" t="s">
        <v>64</v>
      </c>
      <c r="B85" s="20"/>
      <c r="C85" s="46"/>
      <c r="D85" s="53"/>
      <c r="E85" s="53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/>
      <c r="L85" s="52">
        <f t="shared" ref="L85:L86" si="32">SUM(E85:I85)</f>
        <v>0</v>
      </c>
      <c r="N85" s="10"/>
    </row>
    <row r="86" spans="1:14" ht="30.75" thickBot="1">
      <c r="A86" s="19" t="s">
        <v>65</v>
      </c>
      <c r="B86" s="20"/>
      <c r="C86" s="54"/>
      <c r="D86" s="40"/>
      <c r="E86" s="40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/>
      <c r="L86" s="52">
        <f t="shared" si="32"/>
        <v>0</v>
      </c>
    </row>
    <row r="87" spans="1:14" ht="15.75" thickBot="1">
      <c r="A87" s="24" t="s">
        <v>66</v>
      </c>
      <c r="B87" s="108"/>
      <c r="C87" s="110">
        <f>+C22</f>
        <v>421474336</v>
      </c>
      <c r="D87" s="109">
        <f>+D22</f>
        <v>465584804</v>
      </c>
      <c r="E87" s="62">
        <f t="shared" ref="E87:L87" si="33">+E23+E29+E39+E49+E65</f>
        <v>28259712.540000003</v>
      </c>
      <c r="F87" s="62">
        <f t="shared" si="33"/>
        <v>64563395.310000002</v>
      </c>
      <c r="G87" s="62">
        <f t="shared" si="33"/>
        <v>35405347.829999998</v>
      </c>
      <c r="H87" s="62">
        <f t="shared" si="33"/>
        <v>39389003.799999997</v>
      </c>
      <c r="I87" s="62">
        <f t="shared" si="33"/>
        <v>41678957.600000009</v>
      </c>
      <c r="J87" s="62">
        <f t="shared" si="33"/>
        <v>45839428.609999999</v>
      </c>
      <c r="K87" s="62">
        <f t="shared" si="33"/>
        <v>34121470.799999997</v>
      </c>
      <c r="L87" s="62">
        <f t="shared" si="33"/>
        <v>289257316.49000001</v>
      </c>
    </row>
    <row r="88" spans="1:14" ht="15.75" thickBot="1">
      <c r="A88" s="22"/>
      <c r="B88" s="20"/>
      <c r="C88" s="63"/>
      <c r="D88" s="30"/>
      <c r="E88" s="7"/>
      <c r="F88" s="7"/>
      <c r="G88" s="7"/>
      <c r="H88" s="7"/>
      <c r="I88" s="7"/>
      <c r="J88" s="7"/>
      <c r="K88" s="7"/>
      <c r="L88" s="8"/>
    </row>
    <row r="89" spans="1:14" ht="15.75" thickBot="1">
      <c r="A89" s="26" t="s">
        <v>67</v>
      </c>
      <c r="B89" s="27"/>
      <c r="C89" s="49"/>
      <c r="D89" s="64"/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/>
      <c r="L89" s="69">
        <v>0</v>
      </c>
    </row>
    <row r="90" spans="1:14" ht="30">
      <c r="A90" s="18" t="s">
        <v>68</v>
      </c>
      <c r="B90" s="20"/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35">
        <v>0</v>
      </c>
      <c r="I90" s="35">
        <v>0</v>
      </c>
      <c r="J90" s="35">
        <v>0</v>
      </c>
      <c r="K90" s="35"/>
      <c r="L90" s="52">
        <f t="shared" ref="L90:L92" si="34">SUM(E90:F90)</f>
        <v>0</v>
      </c>
    </row>
    <row r="91" spans="1:14" ht="30">
      <c r="A91" s="19" t="s">
        <v>69</v>
      </c>
      <c r="B91" s="20"/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35">
        <v>0</v>
      </c>
      <c r="I91" s="35">
        <v>0</v>
      </c>
      <c r="J91" s="35">
        <v>0</v>
      </c>
      <c r="K91" s="35"/>
      <c r="L91" s="52">
        <f t="shared" si="34"/>
        <v>0</v>
      </c>
    </row>
    <row r="92" spans="1:14" ht="30.75" thickBot="1">
      <c r="A92" s="19" t="s">
        <v>70</v>
      </c>
      <c r="B92" s="20"/>
      <c r="C92" s="8"/>
      <c r="D92" s="8"/>
      <c r="E92" s="8">
        <v>0</v>
      </c>
      <c r="F92" s="8">
        <v>0</v>
      </c>
      <c r="G92" s="8">
        <v>0</v>
      </c>
      <c r="H92" s="93">
        <v>0</v>
      </c>
      <c r="I92" s="93">
        <v>0</v>
      </c>
      <c r="J92" s="93">
        <v>0</v>
      </c>
      <c r="K92" s="93"/>
      <c r="L92" s="94">
        <f t="shared" si="34"/>
        <v>0</v>
      </c>
    </row>
    <row r="93" spans="1:14" ht="15.75" thickBot="1">
      <c r="A93" s="15" t="s">
        <v>71</v>
      </c>
      <c r="B93" s="111"/>
      <c r="C93" s="112">
        <v>0</v>
      </c>
      <c r="D93" s="103">
        <v>0</v>
      </c>
      <c r="E93" s="64">
        <v>0</v>
      </c>
      <c r="F93" s="64">
        <v>0</v>
      </c>
      <c r="G93" s="64">
        <v>0</v>
      </c>
      <c r="H93" s="97">
        <v>0</v>
      </c>
      <c r="I93" s="97">
        <v>0</v>
      </c>
      <c r="J93" s="97">
        <v>0</v>
      </c>
      <c r="K93" s="97"/>
      <c r="L93" s="98">
        <f>SUM(C93:I93)</f>
        <v>0</v>
      </c>
    </row>
    <row r="94" spans="1:14">
      <c r="A94" s="21" t="s">
        <v>72</v>
      </c>
      <c r="B94" s="20"/>
      <c r="C94" s="44">
        <v>0</v>
      </c>
      <c r="D94" s="8"/>
      <c r="E94" s="8">
        <v>0</v>
      </c>
      <c r="F94" s="8">
        <v>0</v>
      </c>
      <c r="G94" s="8">
        <v>0</v>
      </c>
      <c r="H94" s="35">
        <v>0</v>
      </c>
      <c r="I94" s="35">
        <v>0</v>
      </c>
      <c r="J94" s="35">
        <v>0</v>
      </c>
      <c r="K94" s="35"/>
      <c r="L94" s="68">
        <f>SUM(E94:I94)</f>
        <v>0</v>
      </c>
    </row>
    <row r="95" spans="1:14">
      <c r="A95" s="21" t="s">
        <v>73</v>
      </c>
      <c r="C95" s="8">
        <v>0</v>
      </c>
      <c r="D95" s="55"/>
      <c r="E95" s="55">
        <v>0</v>
      </c>
      <c r="F95" s="55">
        <v>0</v>
      </c>
      <c r="G95" s="55">
        <v>0</v>
      </c>
      <c r="H95" s="35">
        <v>0</v>
      </c>
      <c r="I95" s="35">
        <v>0</v>
      </c>
      <c r="J95" s="35">
        <v>0</v>
      </c>
      <c r="K95" s="35"/>
      <c r="L95" s="68">
        <f t="shared" ref="L95:L97" si="35">SUM(E95:I95)</f>
        <v>0</v>
      </c>
    </row>
    <row r="96" spans="1:14">
      <c r="A96" s="21"/>
      <c r="C96" s="91"/>
      <c r="D96" s="89"/>
      <c r="E96" s="55"/>
      <c r="F96" s="55"/>
      <c r="G96" s="55"/>
      <c r="H96" s="35">
        <v>0</v>
      </c>
      <c r="I96" s="35">
        <v>0</v>
      </c>
      <c r="J96" s="35">
        <v>0</v>
      </c>
      <c r="K96" s="35"/>
      <c r="L96" s="68">
        <f t="shared" si="35"/>
        <v>0</v>
      </c>
    </row>
    <row r="97" spans="1:18" ht="15.75" thickBot="1">
      <c r="A97" s="21"/>
      <c r="C97" s="90"/>
      <c r="D97" s="92"/>
      <c r="E97" s="8"/>
      <c r="F97" s="8"/>
      <c r="G97" s="8"/>
      <c r="H97" s="7">
        <v>0</v>
      </c>
      <c r="I97" s="7">
        <v>0</v>
      </c>
      <c r="J97" s="7">
        <v>0</v>
      </c>
      <c r="K97" s="7"/>
      <c r="L97" s="68">
        <f t="shared" si="35"/>
        <v>0</v>
      </c>
    </row>
    <row r="98" spans="1:18" ht="15.75" thickBot="1">
      <c r="A98" s="28" t="s">
        <v>74</v>
      </c>
      <c r="C98" s="112"/>
      <c r="D98" s="113"/>
      <c r="E98" s="64">
        <v>0</v>
      </c>
      <c r="F98" s="64">
        <v>0</v>
      </c>
      <c r="G98" s="102">
        <v>0</v>
      </c>
      <c r="H98" s="104">
        <v>0</v>
      </c>
      <c r="I98" s="104">
        <v>0</v>
      </c>
      <c r="J98" s="104">
        <v>0</v>
      </c>
      <c r="K98" s="144"/>
      <c r="L98" s="103">
        <v>0</v>
      </c>
    </row>
    <row r="99" spans="1:18" ht="30.75" thickBot="1">
      <c r="A99" s="19" t="s">
        <v>75</v>
      </c>
      <c r="B99" s="20"/>
      <c r="C99" s="66">
        <v>0</v>
      </c>
      <c r="D99" s="66"/>
      <c r="E99" s="66">
        <v>0</v>
      </c>
      <c r="F99" s="66">
        <v>0</v>
      </c>
      <c r="G99" s="66">
        <v>0</v>
      </c>
      <c r="H99" s="95">
        <v>0</v>
      </c>
      <c r="I99" s="95">
        <v>0</v>
      </c>
      <c r="J99" s="95">
        <v>0</v>
      </c>
      <c r="K99" s="95"/>
      <c r="L99" s="96">
        <f>SUM(E99:I99)</f>
        <v>0</v>
      </c>
    </row>
    <row r="100" spans="1:18" ht="15.75" thickTop="1">
      <c r="A100" s="24" t="s">
        <v>76</v>
      </c>
      <c r="B100" s="25"/>
      <c r="C100" s="65">
        <v>0</v>
      </c>
      <c r="D100" s="65"/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/>
      <c r="L100" s="65">
        <v>0</v>
      </c>
    </row>
    <row r="101" spans="1:18">
      <c r="A101" s="43"/>
      <c r="B101" s="32"/>
      <c r="C101" s="33"/>
      <c r="D101" s="34"/>
      <c r="E101" s="36"/>
      <c r="F101" s="36"/>
      <c r="G101" s="36"/>
      <c r="H101" s="36"/>
      <c r="I101" s="36"/>
      <c r="J101" s="36"/>
      <c r="K101" s="36"/>
      <c r="L101" s="44"/>
    </row>
    <row r="102" spans="1:18" ht="21" customHeight="1" thickBot="1">
      <c r="A102" s="42" t="s">
        <v>77</v>
      </c>
      <c r="B102" s="29"/>
      <c r="C102" s="67">
        <f t="shared" ref="C102:L102" si="36">+C87+C100</f>
        <v>421474336</v>
      </c>
      <c r="D102" s="67">
        <f t="shared" si="36"/>
        <v>465584804</v>
      </c>
      <c r="E102" s="67">
        <f t="shared" si="36"/>
        <v>28259712.540000003</v>
      </c>
      <c r="F102" s="67">
        <f t="shared" si="36"/>
        <v>64563395.310000002</v>
      </c>
      <c r="G102" s="67">
        <f t="shared" ref="G102:H102" si="37">+G87+G100</f>
        <v>35405347.829999998</v>
      </c>
      <c r="H102" s="67">
        <f t="shared" si="37"/>
        <v>39389003.799999997</v>
      </c>
      <c r="I102" s="67">
        <f t="shared" ref="I102:K102" si="38">+I87+I100</f>
        <v>41678957.600000009</v>
      </c>
      <c r="J102" s="67">
        <f t="shared" si="38"/>
        <v>45839428.609999999</v>
      </c>
      <c r="K102" s="67">
        <f t="shared" si="38"/>
        <v>34121470.799999997</v>
      </c>
      <c r="L102" s="67">
        <f t="shared" si="36"/>
        <v>289257316.49000001</v>
      </c>
      <c r="N102" s="10"/>
    </row>
    <row r="103" spans="1:18" ht="15.75" thickTop="1">
      <c r="A103" s="9" t="s">
        <v>82</v>
      </c>
      <c r="G103" s="10"/>
      <c r="H103" s="10"/>
      <c r="I103" s="10"/>
      <c r="J103" s="10"/>
      <c r="K103" s="10"/>
    </row>
    <row r="104" spans="1:18">
      <c r="A104" s="2" t="s">
        <v>83</v>
      </c>
    </row>
    <row r="105" spans="1:18">
      <c r="A105" s="2" t="s">
        <v>84</v>
      </c>
    </row>
    <row r="106" spans="1:18">
      <c r="A106" s="2" t="s">
        <v>85</v>
      </c>
    </row>
    <row r="107" spans="1:18">
      <c r="A107" s="2" t="s">
        <v>116</v>
      </c>
    </row>
    <row r="108" spans="1:18">
      <c r="A108" s="2" t="s">
        <v>117</v>
      </c>
    </row>
    <row r="109" spans="1:18">
      <c r="A109" s="2" t="s">
        <v>89</v>
      </c>
    </row>
    <row r="110" spans="1:18">
      <c r="A110" s="2"/>
    </row>
    <row r="112" spans="1:18" ht="30" customHeight="1">
      <c r="A112" s="73" t="s">
        <v>95</v>
      </c>
      <c r="B112" s="78" t="s">
        <v>102</v>
      </c>
      <c r="C112" s="78"/>
      <c r="D112" s="78"/>
      <c r="E112" s="78"/>
      <c r="F112" s="136" t="s">
        <v>107</v>
      </c>
      <c r="G112" s="136"/>
      <c r="H112" s="136"/>
      <c r="I112" s="136"/>
      <c r="J112" s="136"/>
      <c r="K112" s="136"/>
      <c r="L112" s="136"/>
      <c r="M112" s="78"/>
      <c r="N112" s="78"/>
      <c r="O112" s="78"/>
      <c r="P112" s="78"/>
      <c r="Q112" s="78"/>
      <c r="R112" s="78"/>
    </row>
    <row r="113" spans="1:18">
      <c r="A113" s="74" t="s">
        <v>96</v>
      </c>
      <c r="B113" s="81" t="s">
        <v>97</v>
      </c>
      <c r="C113" s="81"/>
      <c r="D113" s="81"/>
      <c r="E113" s="81"/>
      <c r="F113" s="134" t="s">
        <v>96</v>
      </c>
      <c r="G113" s="134"/>
      <c r="H113" s="134"/>
      <c r="I113" s="134"/>
      <c r="J113" s="134"/>
      <c r="K113" s="134"/>
      <c r="L113" s="134"/>
      <c r="M113" s="81"/>
      <c r="N113" s="81"/>
      <c r="O113" s="81"/>
      <c r="P113" s="81"/>
      <c r="Q113" s="81"/>
      <c r="R113" s="81"/>
    </row>
    <row r="114" spans="1:18" ht="15" customHeight="1">
      <c r="A114" s="74" t="s">
        <v>98</v>
      </c>
      <c r="B114" s="82" t="s">
        <v>103</v>
      </c>
      <c r="C114" s="82"/>
      <c r="D114" s="82"/>
      <c r="E114" s="82"/>
      <c r="F114" s="135" t="s">
        <v>104</v>
      </c>
      <c r="G114" s="135"/>
      <c r="H114" s="135"/>
      <c r="I114" s="135"/>
      <c r="J114" s="135"/>
      <c r="K114" s="135"/>
      <c r="L114" s="135"/>
      <c r="M114" s="82"/>
      <c r="N114" s="82"/>
      <c r="O114" s="82"/>
      <c r="P114" s="82"/>
      <c r="Q114" s="82"/>
      <c r="R114" s="82"/>
    </row>
    <row r="115" spans="1:18" ht="15" customHeight="1">
      <c r="A115" s="75" t="s">
        <v>99</v>
      </c>
      <c r="B115" s="82" t="s">
        <v>105</v>
      </c>
      <c r="C115" s="82"/>
      <c r="D115" s="82"/>
      <c r="E115" s="82"/>
      <c r="F115" s="134" t="s">
        <v>106</v>
      </c>
      <c r="G115" s="134"/>
      <c r="H115" s="134"/>
      <c r="I115" s="134"/>
      <c r="J115" s="134"/>
      <c r="K115" s="134"/>
      <c r="L115" s="134"/>
      <c r="M115" s="82"/>
      <c r="N115" s="82"/>
      <c r="O115" s="82"/>
      <c r="P115" s="82"/>
      <c r="Q115" s="82"/>
      <c r="R115" s="82"/>
    </row>
    <row r="116" spans="1:18">
      <c r="A116" s="76"/>
      <c r="B116" s="77"/>
    </row>
    <row r="117" spans="1:18">
      <c r="G117" s="71"/>
      <c r="H117" s="72"/>
      <c r="I117" s="87"/>
      <c r="J117" s="131"/>
      <c r="K117" s="132"/>
    </row>
    <row r="118" spans="1:18">
      <c r="D118" s="79" t="s">
        <v>100</v>
      </c>
      <c r="E118" s="80"/>
    </row>
    <row r="119" spans="1:18">
      <c r="B119" s="79"/>
      <c r="C119" s="79"/>
      <c r="D119" s="72" t="s">
        <v>111</v>
      </c>
      <c r="E119" s="80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</row>
    <row r="120" spans="1:18">
      <c r="B120" s="80"/>
      <c r="C120" s="80"/>
      <c r="D120" s="80" t="s">
        <v>101</v>
      </c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</row>
    <row r="121" spans="1:18">
      <c r="B121" s="80"/>
      <c r="C121" s="80"/>
      <c r="D121" s="80" t="s">
        <v>112</v>
      </c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</row>
    <row r="122" spans="1:18">
      <c r="B122" s="80"/>
      <c r="C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</row>
  </sheetData>
  <mergeCells count="10">
    <mergeCell ref="A4:L4"/>
    <mergeCell ref="A5:L5"/>
    <mergeCell ref="A6:L6"/>
    <mergeCell ref="A7:L7"/>
    <mergeCell ref="A8:L8"/>
    <mergeCell ref="F113:L113"/>
    <mergeCell ref="F114:L114"/>
    <mergeCell ref="F115:L115"/>
    <mergeCell ref="F112:L112"/>
    <mergeCell ref="E19:K19"/>
  </mergeCells>
  <printOptions horizontalCentered="1"/>
  <pageMargins left="0" right="0" top="0.19685039370078741" bottom="0.19685039370078741" header="0.31496062992125984" footer="0.31496062992125984"/>
  <pageSetup scale="57" fitToHeight="0" orientation="landscape" r:id="rId1"/>
  <headerFooter>
    <oddFooter>Página &amp;P</oddFooter>
  </headerFooter>
  <rowBreaks count="4" manualBreakCount="4">
    <brk id="38" max="7" man="1"/>
    <brk id="55" max="7" man="1"/>
    <brk id="72" max="7" man="1"/>
    <brk id="93" max="7" man="1"/>
  </rowBreaks>
  <ignoredErrors>
    <ignoredError sqref="E57 E65 E75 E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2023-06-05T18:50:46Z</cp:lastPrinted>
  <dcterms:created xsi:type="dcterms:W3CDTF">2018-04-17T18:57:16Z</dcterms:created>
  <dcterms:modified xsi:type="dcterms:W3CDTF">2023-08-01T20:08:10Z</dcterms:modified>
</cp:coreProperties>
</file>