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435"/>
  </bookViews>
  <sheets>
    <sheet name="Hoja1 (2)" sheetId="2" r:id="rId1"/>
    <sheet name="Hoja1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24" i="2" s="1"/>
  <c r="C22" i="2"/>
  <c r="C28" i="2"/>
  <c r="C38" i="2"/>
  <c r="C40" i="2"/>
  <c r="G30" i="3" l="1"/>
  <c r="G26" i="3"/>
  <c r="F26" i="3"/>
  <c r="G14" i="3"/>
  <c r="G15" i="3"/>
  <c r="G16" i="3"/>
  <c r="G17" i="3"/>
  <c r="G18" i="3"/>
  <c r="G19" i="3"/>
  <c r="G20" i="3"/>
  <c r="G21" i="3"/>
  <c r="G22" i="3"/>
  <c r="G23" i="3"/>
  <c r="G24" i="3"/>
  <c r="G25" i="3"/>
  <c r="G13" i="3"/>
  <c r="G12" i="3"/>
  <c r="G11" i="3"/>
</calcChain>
</file>

<file path=xl/sharedStrings.xml><?xml version="1.0" encoding="utf-8"?>
<sst xmlns="http://schemas.openxmlformats.org/spreadsheetml/2006/main" count="63" uniqueCount="61">
  <si>
    <t>REPUBLICA DOMINICANA</t>
  </si>
  <si>
    <t>MINISTERIO DE DEFENSA</t>
  </si>
  <si>
    <t>CUERPO ESPECIALIZADO DE SEGURIDAD FRONTERIZA TERRESTRE, (CESFronT).</t>
  </si>
  <si>
    <t>SUD-DIRECCION  FINANCIERA</t>
  </si>
  <si>
    <t>SANTO DOMINGO, D. N.</t>
  </si>
  <si>
    <t>ACTIVOS</t>
  </si>
  <si>
    <t xml:space="preserve">ACTIVOS CORRIENTES </t>
  </si>
  <si>
    <t>DISPONIBILIDAD DE EFECTIVO</t>
  </si>
  <si>
    <t>APROPIACIÓN NO PROGRAMADA</t>
  </si>
  <si>
    <t>TOTAL ACTIVO CORRIENTES</t>
  </si>
  <si>
    <t>ACTIVO NO CORRIENTES</t>
  </si>
  <si>
    <t>BIENES DE USO (ACTIVOS NO FINANCIEROS)</t>
  </si>
  <si>
    <t>BIENES INTANGIBLES</t>
  </si>
  <si>
    <t>TOTAL DE ACTIVOS NO CORRIENTES</t>
  </si>
  <si>
    <t>TOTAL DE ACTIVOS</t>
  </si>
  <si>
    <t>PASIVOS CORRIENTES</t>
  </si>
  <si>
    <t>TOTAL PASIVOS CORRIENTES</t>
  </si>
  <si>
    <t>PASIVOS NO CORRIENTES</t>
  </si>
  <si>
    <t>TOTAL PASIVOS NO CORRIENTES</t>
  </si>
  <si>
    <t>PATRIMONIO</t>
  </si>
  <si>
    <t>PRESUPUESTO APROBADO</t>
  </si>
  <si>
    <t>MODIFICACIONES PRESUPUESTARIAS</t>
  </si>
  <si>
    <t>EFECTIVO EN BANCO</t>
  </si>
  <si>
    <t>RESULTADO NETO DEL EJERCICIO</t>
  </si>
  <si>
    <t xml:space="preserve">TOTAL PATRIMONIO </t>
  </si>
  <si>
    <t>TOTAL PASIVO Y PATRIMONIO</t>
  </si>
  <si>
    <t xml:space="preserve">            Preparado por:</t>
  </si>
  <si>
    <t>Aprobado por:</t>
  </si>
  <si>
    <t>Sub-Director Financiero</t>
  </si>
  <si>
    <t>RICHARD A. ALMONTE NUÑEZ,</t>
  </si>
  <si>
    <t xml:space="preserve">      Enc. Depto. de Contabilidad</t>
  </si>
  <si>
    <t>BALANCE GENERAL VALORES EN RD$</t>
  </si>
  <si>
    <t>B1500425363</t>
  </si>
  <si>
    <t>B1500425367</t>
  </si>
  <si>
    <t>B1500425456</t>
  </si>
  <si>
    <t>B1500425470</t>
  </si>
  <si>
    <t>B1500425488</t>
  </si>
  <si>
    <t>B1500427045</t>
  </si>
  <si>
    <t>B1500427047</t>
  </si>
  <si>
    <t>B1500427156</t>
  </si>
  <si>
    <t>B1500422176</t>
  </si>
  <si>
    <t>B1500427180</t>
  </si>
  <si>
    <t>B1500427201</t>
  </si>
  <si>
    <t>B1500427216</t>
  </si>
  <si>
    <t>B1500418903</t>
  </si>
  <si>
    <t>B1500416500</t>
  </si>
  <si>
    <t>B1500421254</t>
  </si>
  <si>
    <t>Deuda pend</t>
  </si>
  <si>
    <t>EDESUR</t>
  </si>
  <si>
    <t>EDENORTE</t>
  </si>
  <si>
    <t>B15000396380</t>
  </si>
  <si>
    <t>JUAN B. BRITO MELO,</t>
  </si>
  <si>
    <t>Mayor LIC. En Contabilidad, FARD.</t>
  </si>
  <si>
    <t xml:space="preserve">                                                             Auditor Interno</t>
  </si>
  <si>
    <t xml:space="preserve">                                                                       Revisado por:</t>
  </si>
  <si>
    <t xml:space="preserve">                                                               JOSE M. TORIBIO TINEO,</t>
  </si>
  <si>
    <t xml:space="preserve">                                                                              1er Tte. Contador, ERD.</t>
  </si>
  <si>
    <t xml:space="preserve">   </t>
  </si>
  <si>
    <t xml:space="preserve">         Mayor Contador, ERD.</t>
  </si>
  <si>
    <t>AL 31-7-2025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</si>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</sst>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name val="Bookman Old Style"/>
      <family val="1"/>
    </font>
    <font>
      <sz val="9"/>
      <name val="Bookman Old Style"/>
      <family val="1"/>
    </font>
    <font>
      <b/>
      <sz val="9"/>
      <color indexed="8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164" fontId="3" fillId="0" borderId="0" xfId="1" applyNumberFormat="1" applyFont="1" applyBorder="1" applyAlignment="1">
      <alignment horizontal="right"/>
    </xf>
    <xf numFmtId="0" fontId="11" fillId="0" borderId="0" xfId="0" applyFont="1" applyAlignment="1">
      <alignment horizontal="left"/>
    </xf>
    <xf numFmtId="43" fontId="10" fillId="0" borderId="1" xfId="1" applyFont="1" applyBorder="1"/>
    <xf numFmtId="43" fontId="0" fillId="0" borderId="0" xfId="1" applyFont="1"/>
    <xf numFmtId="2" fontId="0" fillId="0" borderId="0" xfId="0" applyNumberFormat="1"/>
    <xf numFmtId="43" fontId="0" fillId="0" borderId="0" xfId="1" applyFont="1" applyBorder="1"/>
    <xf numFmtId="43" fontId="10" fillId="0" borderId="2" xfId="1" applyFont="1" applyBorder="1"/>
    <xf numFmtId="43" fontId="10" fillId="0" borderId="0" xfId="1" applyFont="1" applyBorder="1"/>
    <xf numFmtId="43" fontId="3" fillId="0" borderId="0" xfId="1" applyFont="1" applyBorder="1" applyAlignment="1">
      <alignment horizontal="right"/>
    </xf>
    <xf numFmtId="0" fontId="8" fillId="0" borderId="0" xfId="0" applyFont="1" applyAlignment="1">
      <alignment horizontal="left" vertical="center"/>
    </xf>
    <xf numFmtId="0" fontId="10" fillId="0" borderId="0" xfId="0" applyFont="1"/>
    <xf numFmtId="43" fontId="3" fillId="0" borderId="3" xfId="1" applyFont="1" applyBorder="1"/>
    <xf numFmtId="43" fontId="3" fillId="0" borderId="0" xfId="1" applyFont="1" applyBorder="1"/>
    <xf numFmtId="0" fontId="3" fillId="0" borderId="0" xfId="0" applyFont="1"/>
    <xf numFmtId="43" fontId="3" fillId="0" borderId="0" xfId="1" applyFont="1"/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/>
    </xf>
    <xf numFmtId="43" fontId="3" fillId="0" borderId="0" xfId="1" applyFont="1" applyAlignment="1">
      <alignment horizontal="left" vertical="center"/>
    </xf>
    <xf numFmtId="164" fontId="3" fillId="0" borderId="0" xfId="1" applyNumberFormat="1" applyFont="1"/>
    <xf numFmtId="0" fontId="0" fillId="0" borderId="4" xfId="0" applyBorder="1"/>
    <xf numFmtId="43" fontId="0" fillId="0" borderId="4" xfId="1" applyFont="1" applyBorder="1"/>
    <xf numFmtId="43" fontId="0" fillId="0" borderId="4" xfId="0" applyNumberFormat="1" applyBorder="1"/>
    <xf numFmtId="43" fontId="0" fillId="0" borderId="0" xfId="0" applyNumberFormat="1"/>
    <xf numFmtId="43" fontId="10" fillId="0" borderId="1" xfId="1" applyFont="1" applyBorder="1" applyAlignment="1">
      <alignment horizontal="right"/>
    </xf>
    <xf numFmtId="0" fontId="14" fillId="0" borderId="0" xfId="0" applyFont="1" applyAlignment="1">
      <alignment horizontal="center"/>
    </xf>
    <xf numFmtId="43" fontId="3" fillId="0" borderId="0" xfId="1" applyFont="1" applyAlignment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2352675</xdr:colOff>
      <xdr:row>0</xdr:row>
      <xdr:rowOff>0</xdr:rowOff>
    </xdr:from>
    <xdr:to>
      <xdr:col>2</xdr:col>
      <xdr:colOff>1447800</xdr:colOff>
      <xdr:row>5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0AC263B-F010-4B99-A494-9CF256BFC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0" y="0"/>
          <a:ext cx="1619250" cy="10001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M54"/>
  <sheetViews>
    <sheetView tabSelected="1" workbookViewId="0">
      <selection activeCell="F28" sqref="F28"/>
    </sheetView>
  </sheetViews>
  <sheetFormatPr baseColWidth="10" defaultRowHeight="15" x14ac:dyDescent="0.25"/>
  <cols>
    <col min="1" max="1" width="9.85546875" customWidth="1"/>
    <col min="2" max="2" width="37.85546875" customWidth="1"/>
    <col min="3" max="3" width="57" customWidth="1"/>
    <col min="6" max="6" width="15.85546875" bestFit="1" customWidth="1"/>
    <col min="7" max="7" width="15.140625" bestFit="1" customWidth="1"/>
    <col min="8" max="8" width="19.5703125" customWidth="1"/>
    <col min="9" max="9" width="14.140625" bestFit="1" customWidth="1"/>
    <col min="10" max="10" width="15.140625" customWidth="1"/>
    <col min="11" max="11" width="14.28515625" customWidth="1"/>
    <col min="12" max="12" width="13.7109375" customWidth="1"/>
  </cols>
  <sheetData>
    <row r="1" spans="2:6" x14ac:dyDescent="0.25">
      <c r="B1" s="37"/>
      <c r="C1" s="37"/>
    </row>
    <row r="2" spans="2:6" x14ac:dyDescent="0.25">
      <c r="B2" s="37"/>
      <c r="C2" s="37"/>
    </row>
    <row r="3" spans="2:6" x14ac:dyDescent="0.25">
      <c r="B3" s="37"/>
      <c r="C3" s="37"/>
    </row>
    <row r="4" spans="2:6" x14ac:dyDescent="0.25">
      <c r="B4" s="37"/>
      <c r="C4" s="37"/>
    </row>
    <row r="5" spans="2:6" x14ac:dyDescent="0.25">
      <c r="B5" s="37"/>
      <c r="C5" s="37"/>
    </row>
    <row r="6" spans="2:6" x14ac:dyDescent="0.25">
      <c r="B6" s="38" t="s">
        <v>0</v>
      </c>
      <c r="C6" s="38"/>
    </row>
    <row r="7" spans="2:6" x14ac:dyDescent="0.25">
      <c r="B7" s="39" t="s">
        <v>1</v>
      </c>
      <c r="C7" s="39"/>
    </row>
    <row r="8" spans="2:6" ht="15" customHeight="1" x14ac:dyDescent="0.25">
      <c r="B8" s="40" t="s">
        <v>2</v>
      </c>
      <c r="C8" s="40"/>
    </row>
    <row r="9" spans="2:6" x14ac:dyDescent="0.25">
      <c r="B9" s="41" t="s">
        <v>3</v>
      </c>
      <c r="C9" s="41"/>
    </row>
    <row r="10" spans="2:6" x14ac:dyDescent="0.25">
      <c r="B10" s="42" t="s">
        <v>4</v>
      </c>
      <c r="C10" s="42"/>
    </row>
    <row r="11" spans="2:6" x14ac:dyDescent="0.25">
      <c r="B11" s="43" t="s">
        <v>31</v>
      </c>
      <c r="C11" s="43"/>
    </row>
    <row r="12" spans="2:6" x14ac:dyDescent="0.25">
      <c r="B12" s="44" t="s">
        <v>59</v>
      </c>
      <c r="C12" s="44"/>
    </row>
    <row r="13" spans="2:6" x14ac:dyDescent="0.25">
      <c r="B13" s="1" t="s">
        <v>5</v>
      </c>
      <c r="C13" s="2"/>
    </row>
    <row r="14" spans="2:6" x14ac:dyDescent="0.25">
      <c r="B14" s="3" t="s">
        <v>6</v>
      </c>
      <c r="C14" s="4"/>
    </row>
    <row r="15" spans="2:6" x14ac:dyDescent="0.25">
      <c r="B15" s="5" t="s">
        <v>7</v>
      </c>
      <c r="C15" s="4">
        <v>51418.97</v>
      </c>
    </row>
    <row r="16" spans="2:6" x14ac:dyDescent="0.25">
      <c r="B16" s="5" t="s">
        <v>8</v>
      </c>
      <c r="C16" s="30">
        <v>212962330.40000001</v>
      </c>
      <c r="F16" s="29"/>
    </row>
    <row r="17" spans="2:13" x14ac:dyDescent="0.25">
      <c r="B17" s="3" t="s">
        <v>9</v>
      </c>
      <c r="C17" s="30">
        <f>+C15+C16</f>
        <v>213013749.37</v>
      </c>
      <c r="H17" s="7"/>
      <c r="J17" s="7"/>
      <c r="K17" s="29"/>
    </row>
    <row r="18" spans="2:13" x14ac:dyDescent="0.25">
      <c r="B18" s="3"/>
      <c r="C18" s="7"/>
      <c r="H18" s="7"/>
      <c r="J18" s="7"/>
      <c r="K18" s="29"/>
    </row>
    <row r="19" spans="2:13" x14ac:dyDescent="0.25">
      <c r="B19" s="3" t="s">
        <v>10</v>
      </c>
      <c r="C19" s="8"/>
      <c r="H19" s="7"/>
      <c r="J19" s="7"/>
      <c r="K19" s="29"/>
    </row>
    <row r="20" spans="2:13" x14ac:dyDescent="0.25">
      <c r="B20" s="5" t="s">
        <v>11</v>
      </c>
      <c r="C20" s="7">
        <v>0</v>
      </c>
      <c r="H20" s="7"/>
      <c r="J20" s="7"/>
      <c r="K20" s="29"/>
    </row>
    <row r="21" spans="2:13" x14ac:dyDescent="0.25">
      <c r="B21" s="5" t="s">
        <v>12</v>
      </c>
      <c r="C21" s="9">
        <v>0</v>
      </c>
      <c r="H21" s="7"/>
      <c r="J21" s="7"/>
      <c r="K21" s="29"/>
    </row>
    <row r="22" spans="2:13" x14ac:dyDescent="0.25">
      <c r="B22" s="3" t="s">
        <v>13</v>
      </c>
      <c r="C22" s="6">
        <f>SUM(C20:C21)</f>
        <v>0</v>
      </c>
      <c r="H22" s="33"/>
      <c r="I22" s="34"/>
      <c r="J22" s="33"/>
      <c r="K22" s="35"/>
    </row>
    <row r="23" spans="2:13" x14ac:dyDescent="0.25">
      <c r="B23" s="5"/>
      <c r="C23" s="7"/>
      <c r="H23" s="7"/>
      <c r="J23" s="7"/>
      <c r="K23" s="29"/>
    </row>
    <row r="24" spans="2:13" ht="15.75" thickBot="1" x14ac:dyDescent="0.3">
      <c r="B24" s="3" t="s">
        <v>14</v>
      </c>
      <c r="C24" s="10">
        <f>C17+C22</f>
        <v>213013749.37</v>
      </c>
      <c r="H24" s="7"/>
      <c r="J24" s="7"/>
      <c r="K24" s="29"/>
      <c r="L24" s="29"/>
      <c r="M24" s="7"/>
    </row>
    <row r="25" spans="2:13" ht="15.75" thickTop="1" x14ac:dyDescent="0.25">
      <c r="B25" s="3"/>
      <c r="C25" s="11"/>
      <c r="H25" s="7"/>
      <c r="J25" s="7"/>
      <c r="K25" s="29"/>
    </row>
    <row r="26" spans="2:13" x14ac:dyDescent="0.25">
      <c r="B26" s="3" t="s">
        <v>15</v>
      </c>
      <c r="C26" s="11"/>
      <c r="H26" s="7"/>
      <c r="J26" s="7"/>
      <c r="K26" s="29"/>
    </row>
    <row r="27" spans="2:13" x14ac:dyDescent="0.25">
      <c r="B27" s="5"/>
      <c r="C27" s="12">
        <v>0</v>
      </c>
      <c r="H27" s="7"/>
      <c r="J27" s="7"/>
      <c r="K27" s="29"/>
      <c r="L27" s="29"/>
    </row>
    <row r="28" spans="2:13" x14ac:dyDescent="0.25">
      <c r="B28" s="3" t="s">
        <v>16</v>
      </c>
      <c r="C28" s="6">
        <f>+C27</f>
        <v>0</v>
      </c>
      <c r="H28" s="7"/>
    </row>
    <row r="29" spans="2:13" x14ac:dyDescent="0.25">
      <c r="B29" s="3"/>
      <c r="C29" s="7"/>
    </row>
    <row r="30" spans="2:13" x14ac:dyDescent="0.25">
      <c r="B30" s="3" t="s">
        <v>17</v>
      </c>
      <c r="C30" s="7"/>
    </row>
    <row r="31" spans="2:13" x14ac:dyDescent="0.25">
      <c r="B31" s="3" t="s">
        <v>18</v>
      </c>
      <c r="C31" s="6">
        <v>0</v>
      </c>
      <c r="H31" s="31"/>
      <c r="I31" s="31"/>
      <c r="J31" s="31"/>
      <c r="K31" s="31"/>
      <c r="L31" s="31"/>
      <c r="M31" s="31"/>
    </row>
    <row r="32" spans="2:13" x14ac:dyDescent="0.25">
      <c r="B32" s="3"/>
      <c r="C32" s="11"/>
      <c r="H32" s="31"/>
      <c r="I32" s="31" t="s">
        <v>57</v>
      </c>
      <c r="J32" s="31"/>
      <c r="K32" s="31"/>
      <c r="L32" s="31"/>
      <c r="M32" s="31"/>
    </row>
    <row r="33" spans="2:13" x14ac:dyDescent="0.25">
      <c r="B33" s="3" t="s">
        <v>19</v>
      </c>
      <c r="C33" s="7"/>
      <c r="H33" s="31"/>
      <c r="I33" s="31"/>
      <c r="J33" s="31"/>
      <c r="K33" s="31"/>
      <c r="L33" s="31"/>
      <c r="M33" s="31"/>
    </row>
    <row r="34" spans="2:13" x14ac:dyDescent="0.25">
      <c r="B34" s="3" t="s">
        <v>20</v>
      </c>
      <c r="C34" s="7">
        <v>493037386</v>
      </c>
      <c r="F34" s="29"/>
      <c r="H34" s="31"/>
      <c r="I34" s="31"/>
      <c r="J34" s="31"/>
      <c r="K34" s="31"/>
      <c r="L34" s="31"/>
      <c r="M34" s="31"/>
    </row>
    <row r="35" spans="2:13" x14ac:dyDescent="0.25">
      <c r="B35" s="3" t="s">
        <v>21</v>
      </c>
      <c r="C35" s="7">
        <v>-14942855</v>
      </c>
      <c r="F35" s="29"/>
      <c r="H35" s="31"/>
      <c r="I35" s="31"/>
      <c r="J35" s="31"/>
      <c r="K35" s="31"/>
      <c r="L35" s="31"/>
      <c r="M35" s="31"/>
    </row>
    <row r="36" spans="2:13" x14ac:dyDescent="0.25">
      <c r="B36" s="3" t="s">
        <v>22</v>
      </c>
      <c r="C36" s="4">
        <v>51418.97</v>
      </c>
      <c r="F36" s="29"/>
      <c r="H36" s="31"/>
      <c r="I36" s="31"/>
      <c r="J36" s="31"/>
      <c r="K36" s="31"/>
      <c r="L36" s="31"/>
      <c r="M36" s="31"/>
    </row>
    <row r="37" spans="2:13" x14ac:dyDescent="0.25">
      <c r="B37" s="13" t="s">
        <v>23</v>
      </c>
      <c r="C37" s="7">
        <v>-265132200.59999999</v>
      </c>
      <c r="F37" s="7"/>
      <c r="G37" s="29"/>
      <c r="H37" s="31"/>
      <c r="I37" s="31"/>
      <c r="J37" s="31"/>
      <c r="K37" s="31"/>
      <c r="L37" s="31"/>
      <c r="M37" s="31"/>
    </row>
    <row r="38" spans="2:13" x14ac:dyDescent="0.25">
      <c r="B38" s="14" t="s">
        <v>24</v>
      </c>
      <c r="C38" s="15">
        <f>+C34+C35+C36+C37</f>
        <v>213013749.37000003</v>
      </c>
      <c r="F38" s="29"/>
      <c r="H38" s="31"/>
      <c r="I38" s="31"/>
      <c r="J38" s="31"/>
      <c r="M38" s="31"/>
    </row>
    <row r="39" spans="2:13" x14ac:dyDescent="0.25">
      <c r="B39" s="14"/>
      <c r="C39" s="16"/>
      <c r="I39" s="31"/>
    </row>
    <row r="40" spans="2:13" ht="15.75" thickBot="1" x14ac:dyDescent="0.3">
      <c r="B40" s="3" t="s">
        <v>25</v>
      </c>
      <c r="C40" s="10">
        <f>+C34+C35+C36+C37</f>
        <v>213013749.37000003</v>
      </c>
      <c r="F40" s="29"/>
      <c r="I40" s="31"/>
    </row>
    <row r="41" spans="2:13" ht="15.75" thickTop="1" x14ac:dyDescent="0.25">
      <c r="B41" s="3"/>
      <c r="C41" s="11"/>
      <c r="F41" s="29"/>
      <c r="G41" s="29"/>
    </row>
    <row r="42" spans="2:13" x14ac:dyDescent="0.25">
      <c r="B42" s="17" t="s">
        <v>26</v>
      </c>
      <c r="C42" s="32" t="s">
        <v>54</v>
      </c>
      <c r="F42" s="29"/>
      <c r="G42" s="29"/>
      <c r="H42" s="7"/>
      <c r="I42" s="29"/>
    </row>
    <row r="43" spans="2:13" x14ac:dyDescent="0.25">
      <c r="B43" s="17"/>
      <c r="C43" s="18"/>
      <c r="F43" s="29"/>
      <c r="H43" s="29"/>
    </row>
    <row r="44" spans="2:13" x14ac:dyDescent="0.25">
      <c r="B44" s="17"/>
      <c r="C44" s="18"/>
      <c r="F44" s="29"/>
      <c r="H44" s="29"/>
    </row>
    <row r="45" spans="2:13" x14ac:dyDescent="0.25">
      <c r="B45" s="17"/>
      <c r="C45" s="7"/>
      <c r="F45" s="29"/>
      <c r="H45" s="29"/>
    </row>
    <row r="46" spans="2:13" x14ac:dyDescent="0.25">
      <c r="B46" s="19" t="s">
        <v>29</v>
      </c>
      <c r="C46" s="2" t="s">
        <v>55</v>
      </c>
    </row>
    <row r="47" spans="2:13" x14ac:dyDescent="0.25">
      <c r="B47" s="21" t="s">
        <v>58</v>
      </c>
      <c r="C47" s="20" t="s">
        <v>56</v>
      </c>
      <c r="H47" t="s">
        <v>60</v>
      </c>
    </row>
    <row r="48" spans="2:13" x14ac:dyDescent="0.25">
      <c r="B48" s="21" t="s">
        <v>30</v>
      </c>
      <c r="C48" s="22" t="s">
        <v>53</v>
      </c>
    </row>
    <row r="49" spans="2:3" x14ac:dyDescent="0.25">
      <c r="B49" s="23"/>
      <c r="C49" s="24"/>
    </row>
    <row r="50" spans="2:3" x14ac:dyDescent="0.25">
      <c r="B50" s="36" t="s">
        <v>27</v>
      </c>
      <c r="C50" s="36"/>
    </row>
    <row r="51" spans="2:3" x14ac:dyDescent="0.25">
      <c r="C51" s="25"/>
    </row>
    <row r="52" spans="2:3" x14ac:dyDescent="0.25">
      <c r="B52" s="45" t="s">
        <v>51</v>
      </c>
      <c r="C52" s="45"/>
    </row>
    <row r="53" spans="2:3" x14ac:dyDescent="0.25">
      <c r="B53" s="36" t="s">
        <v>52</v>
      </c>
      <c r="C53" s="36"/>
    </row>
    <row r="54" spans="2:3" x14ac:dyDescent="0.25">
      <c r="B54" s="36" t="s">
        <v>28</v>
      </c>
      <c r="C54" s="36"/>
    </row>
  </sheetData>
  <mergeCells count="12">
    <mergeCell ref="B54:C54"/>
    <mergeCell ref="B1:C5"/>
    <mergeCell ref="B6:C6"/>
    <mergeCell ref="B7:C7"/>
    <mergeCell ref="B8:C8"/>
    <mergeCell ref="B9:C9"/>
    <mergeCell ref="B10:C10"/>
    <mergeCell ref="B11:C11"/>
    <mergeCell ref="B12:C12"/>
    <mergeCell ref="B50:C50"/>
    <mergeCell ref="B52:C52"/>
    <mergeCell ref="B53:C53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D10:L30"/>
  <sheetViews>
    <sheetView workbookViewId="0">
      <selection activeCell="J22" sqref="J21:J22"/>
    </sheetView>
  </sheetViews>
  <sheetFormatPr baseColWidth="10" defaultRowHeight="15" x14ac:dyDescent="0.25"/>
  <cols>
    <col min="4" max="4" width="12.85546875" customWidth="1"/>
    <col min="5" max="5" width="15.85546875" customWidth="1"/>
    <col min="10" max="10" width="29.28515625" customWidth="1"/>
  </cols>
  <sheetData>
    <row r="10" spans="5:12" x14ac:dyDescent="0.25">
      <c r="E10" s="37" t="s">
        <v>48</v>
      </c>
      <c r="F10" s="37"/>
      <c r="G10" s="37"/>
      <c r="J10" s="37"/>
      <c r="K10" s="37"/>
      <c r="L10" s="37"/>
    </row>
    <row r="11" spans="5:12" x14ac:dyDescent="0.25">
      <c r="E11" s="26" t="s">
        <v>32</v>
      </c>
      <c r="F11" s="27">
        <v>4470.8599999999997</v>
      </c>
      <c r="G11" s="27">
        <f>+F11*5%</f>
        <v>223.54300000000001</v>
      </c>
      <c r="J11" s="26"/>
      <c r="K11" s="27"/>
      <c r="L11" s="27"/>
    </row>
    <row r="12" spans="5:12" x14ac:dyDescent="0.25">
      <c r="E12" s="26" t="s">
        <v>33</v>
      </c>
      <c r="F12" s="27">
        <v>2836.66</v>
      </c>
      <c r="G12" s="27">
        <f>+F12*5%</f>
        <v>141.833</v>
      </c>
    </row>
    <row r="13" spans="5:12" x14ac:dyDescent="0.25">
      <c r="E13" s="26" t="s">
        <v>34</v>
      </c>
      <c r="F13" s="27">
        <v>83394.960000000006</v>
      </c>
      <c r="G13" s="27">
        <f>+F13*5%</f>
        <v>4169.7480000000005</v>
      </c>
    </row>
    <row r="14" spans="5:12" x14ac:dyDescent="0.25">
      <c r="E14" s="26" t="s">
        <v>35</v>
      </c>
      <c r="F14" s="27">
        <v>18514.63</v>
      </c>
      <c r="G14" s="27">
        <f t="shared" ref="G14:G25" si="0">+F14*5%</f>
        <v>925.7315000000001</v>
      </c>
    </row>
    <row r="15" spans="5:12" x14ac:dyDescent="0.25">
      <c r="E15" s="26" t="s">
        <v>36</v>
      </c>
      <c r="F15" s="27">
        <v>179541.75</v>
      </c>
      <c r="G15" s="27">
        <f t="shared" si="0"/>
        <v>8977.0874999999996</v>
      </c>
    </row>
    <row r="16" spans="5:12" x14ac:dyDescent="0.25">
      <c r="E16" s="26" t="s">
        <v>37</v>
      </c>
      <c r="F16" s="27">
        <v>10872.96</v>
      </c>
      <c r="G16" s="27">
        <f t="shared" si="0"/>
        <v>543.64800000000002</v>
      </c>
    </row>
    <row r="17" spans="4:7" x14ac:dyDescent="0.25">
      <c r="E17" s="26" t="s">
        <v>38</v>
      </c>
      <c r="F17" s="27">
        <v>3887.42</v>
      </c>
      <c r="G17" s="27">
        <f t="shared" si="0"/>
        <v>194.37100000000001</v>
      </c>
    </row>
    <row r="18" spans="4:7" x14ac:dyDescent="0.25">
      <c r="E18" s="26" t="s">
        <v>39</v>
      </c>
      <c r="F18" s="27">
        <v>10274.370000000001</v>
      </c>
      <c r="G18" s="27">
        <f t="shared" si="0"/>
        <v>513.71850000000006</v>
      </c>
    </row>
    <row r="19" spans="4:7" x14ac:dyDescent="0.25">
      <c r="E19" s="26" t="s">
        <v>40</v>
      </c>
      <c r="F19" s="27">
        <v>129934.3</v>
      </c>
      <c r="G19" s="27">
        <f t="shared" si="0"/>
        <v>6496.7150000000001</v>
      </c>
    </row>
    <row r="20" spans="4:7" x14ac:dyDescent="0.25">
      <c r="E20" s="26" t="s">
        <v>41</v>
      </c>
      <c r="F20" s="27">
        <v>1110.47</v>
      </c>
      <c r="G20" s="27">
        <f t="shared" si="0"/>
        <v>55.523500000000006</v>
      </c>
    </row>
    <row r="21" spans="4:7" x14ac:dyDescent="0.25">
      <c r="E21" s="26" t="s">
        <v>42</v>
      </c>
      <c r="F21" s="27">
        <v>3140.61</v>
      </c>
      <c r="G21" s="27">
        <f t="shared" si="0"/>
        <v>157.03050000000002</v>
      </c>
    </row>
    <row r="22" spans="4:7" x14ac:dyDescent="0.25">
      <c r="E22" s="26" t="s">
        <v>43</v>
      </c>
      <c r="F22" s="27">
        <v>552.07000000000005</v>
      </c>
      <c r="G22" s="27">
        <f t="shared" si="0"/>
        <v>27.603500000000004</v>
      </c>
    </row>
    <row r="23" spans="4:7" x14ac:dyDescent="0.25">
      <c r="D23" t="s">
        <v>47</v>
      </c>
      <c r="E23" s="26" t="s">
        <v>44</v>
      </c>
      <c r="F23" s="28">
        <v>193784.55</v>
      </c>
      <c r="G23" s="27">
        <f t="shared" si="0"/>
        <v>9689.2274999999991</v>
      </c>
    </row>
    <row r="24" spans="4:7" x14ac:dyDescent="0.25">
      <c r="D24" t="s">
        <v>47</v>
      </c>
      <c r="E24" s="26" t="s">
        <v>45</v>
      </c>
      <c r="F24" s="28">
        <v>17508.560000000001</v>
      </c>
      <c r="G24" s="27">
        <f t="shared" si="0"/>
        <v>875.42800000000011</v>
      </c>
    </row>
    <row r="25" spans="4:7" x14ac:dyDescent="0.25">
      <c r="D25" t="s">
        <v>47</v>
      </c>
      <c r="E25" s="26" t="s">
        <v>46</v>
      </c>
      <c r="F25" s="28">
        <v>17540.939999999999</v>
      </c>
      <c r="G25" s="27">
        <f t="shared" si="0"/>
        <v>877.04700000000003</v>
      </c>
    </row>
    <row r="26" spans="4:7" x14ac:dyDescent="0.25">
      <c r="F26" s="28">
        <f>SUM(F11:F25)</f>
        <v>677365.10999999987</v>
      </c>
      <c r="G26" s="28">
        <f>SUM(G11:G25)</f>
        <v>33868.255499999999</v>
      </c>
    </row>
    <row r="29" spans="4:7" x14ac:dyDescent="0.25">
      <c r="E29" s="37" t="s">
        <v>49</v>
      </c>
      <c r="F29" s="37"/>
      <c r="G29" s="37"/>
    </row>
    <row r="30" spans="4:7" x14ac:dyDescent="0.25">
      <c r="E30" s="26" t="s">
        <v>50</v>
      </c>
      <c r="F30" s="27">
        <v>2955.94</v>
      </c>
      <c r="G30" s="27">
        <f>+F30*5%</f>
        <v>147.797</v>
      </c>
    </row>
  </sheetData>
  <mergeCells count="3">
    <mergeCell ref="E10:G10"/>
    <mergeCell ref="J10:L10"/>
    <mergeCell ref="E29:G29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 (2)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Usuario</cp:lastModifiedBy>
  <cp:lastPrinted>2025-08-05T12:58:42Z</cp:lastPrinted>
  <dcterms:created xsi:type="dcterms:W3CDTF">2023-10-09T13:05:22Z</dcterms:created>
  <dcterms:modified xsi:type="dcterms:W3CDTF">2025-08-19T14:13:07Z</dcterms:modified>
</cp:coreProperties>
</file>